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5"/>
  </bookViews>
  <sheets>
    <sheet name="3" sheetId="1" r:id="rId1"/>
    <sheet name="4" sheetId="2" r:id="rId2"/>
    <sheet name="5" sheetId="3" r:id="rId3"/>
    <sheet name="6加" sheetId="4" r:id="rId4"/>
    <sheet name="7" sheetId="5" r:id="rId5"/>
    <sheet name="8" sheetId="6" r:id="rId6"/>
    <sheet name="Sheet1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<sst xmlns="http://schemas.openxmlformats.org/spreadsheetml/2006/main" count="379" uniqueCount="153">
  <si>
    <t>兴蜀公司管理项目投资及形象进度完成情况（截止2020年3月底）</t>
  </si>
  <si>
    <t>统计：工程部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</si>
  <si>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</si>
  <si>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</si>
  <si>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</si>
  <si>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</si>
  <si>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</si>
  <si>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</si>
  <si>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</si>
  <si>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</si>
  <si>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</si>
  <si>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</si>
  <si>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累计形象进度完成情况</t>
  </si>
  <si>
    <t>全部</t>
  </si>
  <si>
    <t>其中
建安</t>
  </si>
  <si>
    <t>川九路</t>
  </si>
  <si>
    <t>累计完成：路基土石方167.4万方，占总量的99.8%，挡防工程34.1万方，占总量的99.3%，涵洞完成总量的100%；路面底基层完成83.5%，基层完成66.3%，下面层63%,上面层76%；桥梁桩基完成301根，占总量的99.8%，梁板预制239片，占总量的100%,安装214片，占总量的89.5%。隧道掘进8584米，占总量10184米的84.3%，二衬完成7309米，占总量的71.7%。</t>
  </si>
  <si>
    <t>若九路</t>
  </si>
  <si>
    <t>累计完成：路基土石方126.6万方，占总量的89.6%，挡防工程13.1万方，占总量的62.1%，涵洞完成79.8%；路面底基层完成总量的86.6%，基层完成64.5%，下面层完成61.9%,上面层完成50.7%；桥梁桩基完成76根，占总量的92.7%,梁板预制71片，占总量的77.2%，安装49片，占总量的53.3%。</t>
  </si>
  <si>
    <t>漳大路</t>
  </si>
  <si>
    <t>累计完成：路基土石方120.7万方，占总量的99.2%，挡防工程13.4万方，占总量的90.5%，涵洞完成95.5%；路面基层完成总量的67.1%,下面层56.7%；桥梁桩基完成16根，占总量的100%，梁板预制8片占总量的100%，安装8片，占总量的100%。</t>
  </si>
  <si>
    <t>扎红隧道</t>
  </si>
  <si>
    <t>8.36（其中隧道6.41）</t>
  </si>
  <si>
    <t>累计完成：路基土石方9.6万方，占总量的71.3%；挡防工程1.06万方，占总量的80.3%；桥梁桩基49根，占总量的90.7%；隧道掘进3858米，占总量6420米的60.1%，二衬3384米，占总量的52.7%。</t>
  </si>
  <si>
    <t>茂红路</t>
  </si>
  <si>
    <t>累计完成：路基土石方14.6万方，占总量的10.5%，挡防工程39.8万方，占总量的52.6%，涵洞完成总量的92%；桥梁桩基完成44根，占总量的19.5%，小箱梁预制32片，占总量的19%；隧道掘进1234米，占总量11688米的10.5%，二衬完成184米。</t>
  </si>
  <si>
    <t>理小路</t>
  </si>
  <si>
    <t>累计完成：路基土石方176.7万方，占总量的57.7%，挡防工程22.6万立方米，占总量的53.9%，涵洞完成8.4%；路面底基层完成8.1%，基层完成10%，下面层完成12.4%，上面层完成12.4%；桥梁桩基127根，占总量的89.4%，梁板预35片，占总量的42%，安装35片，占总量的42%；隧道掘进1038米，占总量7030米的14.7%，二衬610米，占总量的8.7%。</t>
  </si>
  <si>
    <t>理黑路</t>
  </si>
  <si>
    <t>累计完成：路基土石方18.1万方,挡防工程完成5.1万方，涵洞完成10道。</t>
  </si>
  <si>
    <t>迭玛路</t>
  </si>
  <si>
    <t>累计完成：路基土石方完成366万方，占总量94%,挡防完成19万方，占总量的85%,涵洞完成224道，占总量的92%；桥梁桩基完成170根，占总量的100%，梁板预制完成255片，占总量的81%；安装202片，占总量的64%；路面垫层完成总量的90%，底基层完成总量的85%，基层完成总量的79%，下面层完成79%，上面层完成14%。</t>
  </si>
  <si>
    <t>卓小路</t>
  </si>
  <si>
    <t>累计完成：路基土石方98.9万方，占总量的31.9%，挡防工程40.6万方，占总量的57.3%，涵洞71道,占总量的19.3%；桥梁桩基183根，占总量的52.1%；隧道掘进713米，占总量3350米的21.3%，二衬完成475米，占总量的14.2%。</t>
  </si>
  <si>
    <t>刷丹路</t>
  </si>
  <si>
    <t>累计完成：路基土石方完成48.5万方，占总量的92.7%，挡防工程11.9万方,占总量的100%，涵洞完成总量的72.2%；路面底基层完成总量的100%，基层完成总量的46.7%，下面层完成总量的46%,上面层完成总量的45.7%；桥梁桩基完成48根，占总量的80%，梁板预制27片，占总量的32.1%，安装9片，占总量的10.7%。</t>
  </si>
  <si>
    <t>乡得路</t>
  </si>
  <si>
    <t>累计完成：路基土石方230.7万方，占总量的100%，挡防工程39.7万方，占总量的100%，涵洞完成总量的100%；路面底基层完成95%，基层完成95%，下面层完成95%，上面层完成63%；桥梁桩基完成433根，占总量的95.6%，梁板预制389片，占总量的94%，梁片安装357片，占总量的86.2%；隧道掘进2997米，占总量8448的35.4%，二衬完成2077米，占总量的24.6%。</t>
  </si>
  <si>
    <t>桑然路</t>
  </si>
  <si>
    <t>累计完成：路基土石方基本完成，涵洞全部完成；桥梁工程基本完成；隧道掘进5198米，占总量5839米的89%，二衬4975米,占总量5839米的85.2%。路面垫层完成100%，底基层完成100%，基层完成100%，下面层完成97.5%，上面层完成96%。</t>
  </si>
  <si>
    <t>九石路</t>
  </si>
  <si>
    <t>累计完成：路基土石方94.4万方，挡防工程19.9万方，涵洞93道；路面底基层完成15.1万平方米,基层完成4万平方米；桥梁桩基完成74根，梁板预制90片，安装18片,现浇箱梁300立方米。</t>
  </si>
  <si>
    <t>宜达路</t>
  </si>
  <si>
    <t>主体工程已基本完工</t>
  </si>
  <si>
    <t>满洛路</t>
  </si>
  <si>
    <t>石洛路</t>
  </si>
  <si>
    <t>累计完成：路基土石方170.5万方，占总量的85.1%，挡防工程11.4万方，占总量的99.4%，涵洞完成总量的95.3%；路面底基层完成总量的52.9%，基层完成总量的52.9%，下面层完成总量的52.9%；桥梁桩基完成216根，占总量的98.2%，梁板预制90片，占总量的33.3%。</t>
  </si>
  <si>
    <t>色泥路</t>
  </si>
  <si>
    <t>色锣路</t>
  </si>
  <si>
    <t>道新路</t>
  </si>
  <si>
    <t>累计完成：路基土石方313.3万方，占总量的83.5%，挡防工程11.7万方，占总量的65%，涵洞239道，占总量的63.6%；路面底基层完成7.5万平方米，基层完成7.5万平方米，下面层完成7.5万平方米，上面层完成7.5万平方米；桥梁桩基完成12根，占总量的24%。</t>
  </si>
  <si>
    <t>合计</t>
  </si>
  <si>
    <t>制表：罗淑华</t>
  </si>
  <si>
    <t>复核：</t>
  </si>
  <si>
    <t>部门负责人：</t>
  </si>
  <si>
    <t>分管领导：</t>
  </si>
  <si>
    <t>兴蜀公司管理项目投资及形象进度完成情况（截止2020年4月底）</t>
  </si>
  <si>
    <t>累计完成：路基土石方167.4万方，占总量的99.8%，挡防工程34.1万方，占总量的99.3%，涵洞完成总量的100%；路面底基层完成83.5%，基层完成66.3%，下面层63%,上面层76%；桥梁桩基完成301根，占总量的99.8%，梁板预制239片，占总量的100%,安装214片，占总量的89.5%。隧道掘进8600米，占总量10184米的84.4%，二衬完成7443米，占总量的73.1%。</t>
  </si>
  <si>
    <t>累计完成：路基土石方126.6万方，占总量的89.6%，挡防工程13.1万方，占总量的62.1%，涵洞完成79.8%；路面底基层完成总量的86.6%，基层完成79%，下面层完成61.9%,上面层完成50.7%；桥梁桩基完成79根，占总量的96.3%,梁板预制72片，占总量的78.3%，安装49片，占总量的53.3%。</t>
  </si>
  <si>
    <t>累计完成：路基土石方122.2万方，占总量的99.5%，挡防工程13.7万方，占总量的92.5%，涵洞完成95.5%；路面基层完成总量的70%,下面层56.7%；桥梁桩基完成16根，占总量的100%，梁板预制8片占总量的100%，安装8片，占总量的100%。</t>
  </si>
  <si>
    <t>累计完成：路基土石方9.6万方，占总量的71.3%；挡防工程1.06万方，占总量的80.3%；桥梁桩基49根，占总量的90.7%；隧道掘进4022米，占总量6420米的62.6%，二衬3547米，占总量的55.2%。</t>
  </si>
  <si>
    <t>累计完成：路基土石方26.7万方，占总量的36.1%，挡防工程39.8万方，占总量的52.6%，涵洞完成总量的92%；桥梁桩基完成59根，占总量的55.6%，小箱梁预制32片，占总量的19%；隧道掘进1740米，占总量11688米的14.9%，二衬完成1531米，占总量的13.1%。</t>
  </si>
  <si>
    <t>累计完成：路基土石方183.3万方，占总量的59.8%，挡防工程23.6万立方米，占总量的56.2%，涵洞完成8.4%；路面底基层完成8.1%，基层完成10%，下面层完成12.4%，上面层完成12.4%；桥梁桩基85根，占总量的75.2%，梁板预35片，占总量的42%，安装35片，占总量的42%；隧道掘进1100米，占总量7030米的15.6%，二衬724米，占总量的10.3%。</t>
  </si>
  <si>
    <t>累计完成：路基土石方完成366万方，占总量94%,挡防完成19.4万方，占总量的86%,涵洞完成224道，占总量的92%；桥梁桩基完成170根，占总量的100%，梁板预制完成255片，占总量的81%；安装221片，占总量的67%；路面垫层完成总量的90%，底基层完成总量的85%，基层完成总量的79%，下面层完成79%，上面层完成14%。</t>
  </si>
  <si>
    <t>累计完成：路基土石方106.1万方，占总量的34.2%，挡防工程45.6万方，占总量的65%，涵洞86道,占总量的23.4%；桥梁桩基206根，占总量的58.7%；隧道掘进758米，占总量3350米的22.6%，二衬完成556米，占总量的16.6%。</t>
  </si>
  <si>
    <t>累计完成：路基土石方完成51.9万方，占总量的99.1%，挡防工程11.9万方,占总量的100%，涵洞完成总量的72.2%；路面底基层完成总量的100%，基层完成总量的100%，下面层完成总量的46%,上面层完成总量的45.7%；桥梁桩基完成48根，占总量的80%，梁板预制40片，占总量的47.6%，安装12片，占总量的14.3%。</t>
  </si>
  <si>
    <t>累计完成：路基土石方230.7万方，占总量的100%，挡防工程39.7万方，占总量的100%，涵洞完成总量的100%；路面底基层完成95%，基层完成95%，下面层完成95%，上面层完成63%；桥梁桩基完成433根，占总量的95.6%，梁板预制389片，占总量的94%，梁片安装357片，占总量的86.2%；隧道掘进3118米，占总量8448的36.9%，二衬完成2077米，占总量的24.6%。</t>
  </si>
  <si>
    <t>累计完成：路基土石方基本完成，涵洞全部完成；桥梁工程基本完成；隧道掘进5211米，占总量5839米的89.2%，二衬5011米,占总量5839米的85.8%。路面垫层完成100%，底基层完成100%，基层完成100%，下面层完成97.5%，上面层完成96%。</t>
  </si>
  <si>
    <t>累计完成：路基土石方94.4万方，挡防工程20.1万方，涵洞93道；路面垫层完成22.5万平方米，底基层完成15.1万平方米,基层完成4万平方米；桥梁桩基完成74根，梁板预制90片，安装18片,现浇箱梁300立方米。</t>
  </si>
  <si>
    <t>累计完成：路基土石方175万方，占总量的87.4%，挡防工程11.4万方，占总量的99.4%，涵洞完成总量的95.3%；路面底基层完成总量的52.9%，基层完成总量的52.9%，下面层完成总量的52.9%；桥梁桩基完成216根，占总量的98.2%，梁板预制94片，占总量的34.8%,梁板安装24片，占总量的8.9%。</t>
  </si>
  <si>
    <t>累计完成：路基土石方321万方，占总量的85.7%，挡防工程12.6万方，占总量的69.6%，涵洞255道，占总量的67.8%；路面底基层完成7.5万平方米，基层完成7.5万平方米，下面层完成7.5万平方米，上面层完成7.5万平方米；桥梁桩基完成16根，占总量的32%。</t>
  </si>
  <si>
    <t>兴蜀公司管理项目投资及形象进度完成情况（截止2020年5月底）</t>
  </si>
  <si>
    <t>累计完成：路基土石方167.4万方，占总量的99.9%，挡防工程34.1万方，占总量的99.3%，涵洞完成总量的100%；路面底基层完成83.5%，基层完成66.3%，下面层63%,上面层76%；桥梁桩基完成301根，占总量的99.8%，梁板预制239片，占总量的100%,安装214片，占总量的89.5%。隧道掘进8895米，占总量10184米的87.3%，二衬完成7706米，占总量的75.6%。</t>
  </si>
  <si>
    <t>累计完成：路基土石方126.6万方，占总量的89.6%，挡防工程13.1万方，占总量的62.1%，涵洞完成79.8%；路面底基层完成总量的86.6%，基层完成82.8%，下面层完成61.9%,上面层完成50.7%；桥梁桩基完成80根，占总量的97.6%,梁板预制75片，占总量的81.5%，安装61片，占总量的66.3%。</t>
  </si>
  <si>
    <t>累计完成：路基土石方122.6万方，占总量的99.8%，挡防工程14.3万方，占总量的96.6%，涵洞完成95.5%；路面基层完成总量的80.6%,下面层59.1%；桥梁桩基完成16根，占总量的100%，梁板预制8片占总量的100%，安装8片，占总量的100%。</t>
  </si>
  <si>
    <t>累计完成：路基土石方9.6万方，占总量的71.3%；挡防工程1.06万方，占总量的80.3%；桥梁桩基50根，占总量的100%；隧道掘进4231米，占总量6420米的65.9%，二衬3648米，占总量的56.8%。</t>
  </si>
  <si>
    <t>累计完成：路基土石方55万方，占总量的74.4%，挡防工程45.2万方，占总量的80.5%，涵洞完成总量的92%；路面垫层完成总量的7%；桥梁桩基完成80根，占总量的28.4%，小箱梁预制32片，占总量的19%；隧道掘进2506米，占总量11688米的21.4%，二衬完成2055米，占总量的17.6%。</t>
  </si>
  <si>
    <t>累计完成：路基土石方194.3万方，占总量的63.4%，挡防工程25.1万立方米，占总量的59.9%，涵洞完成8.4%；路面底基层完成8.1%，基层完成10%，下面层完成12.4%，上面层完成12.4%；桥梁桩基85根，占总量的75.2%，梁板预41片，占总量的50%，安装35片，占总量的42%；隧道掘进1280米，占总量7030米的18.2%，二衬899米，占总量的12.8%。</t>
  </si>
  <si>
    <t>累计完成：路基土石方18.4万方,挡防工程完成5.1万方，涵洞完成14道。</t>
  </si>
  <si>
    <t>累计完成：路基土石方完成370万方，占总量100%,挡防完成19.9万方，占总量的97%,涵洞完成225道，占总量的99%；桥梁桩基完成170根，占总量的100%，梁板预制完成291片，占总量的88%；安装256片，占总量的77%；路面垫层完成总量的90%，底基层完成总量的85%，基层完成总量的79%，下面层完成79%，上面层完成14%。</t>
  </si>
  <si>
    <t>累计完成：路基土石方139万方，占总量的44.8%，挡防工程55.7万方，占总量的79.4%，涵洞155道,占总量的42.1%；桥梁桩基247根，占总量的70.4%，梁板预制22片，占总量的4.7%；隧道掘进808米，占总量3350米的24.1%，二衬完成628米，占总量的18.7%。</t>
  </si>
  <si>
    <t>累计完成：路基土石方完成51.9万方，占总量的99.1%，挡防工程11.9万方,占总量的100%，涵洞完成总量的79.6%；路面底基层完成总量的100%，基层完成总量的100%，下面层完成总量的46%,上面层完成总量的45.7%；桥梁桩基完成48根，占总量的80%，梁板预制44片，占总量的52.4%，安装40片，占总量的47.6%。</t>
  </si>
  <si>
    <t>累计完成：路基土石方230.7万方，占总量的100%，挡防工程39.7万方，占总量的100%，涵洞完成总量的100%；路面底基层完成95%，基层完成95%，下面层完成95%，上面层完成63%；桥梁桩基完成433根，占总量的95.6%，梁板预制389片，占总量的94%，梁片安装357片，占总量的86.2%；隧道掘进3246米，占总量8448的38.4%，二衬完成2193米，占总量的25.9%。</t>
  </si>
  <si>
    <t>累计完成：路基土石方基本完成，涵洞全部完成；桥梁工程基本完成；隧道掘进5227米，占总量5839米的89.5%，二衬5080米,占总量的87%。路面垫层完成100%，底基层完成100%，基层完成100%，下面层完成97.5%，上面层完成96%。</t>
  </si>
  <si>
    <t>累计完成：路基土石方94.8万方，挡防工程20.2万方，涵洞93道；路面垫层完成23.9万平方米，底基层完成15.1万平方米,基层完成11万平方米；桥梁桩基完成74根，梁板预制90片，安装45片,现浇箱梁300立方米。</t>
  </si>
  <si>
    <t>累计完成：路基土石方210.6万方，占总量的99.3%，挡防工程11.4万方，占总量的99.4%，涵洞完成总量的95.3%；路面底基层完成总量的59%，基层完成总量的59%，下面层完成总量的52.9%；桥梁桩基完成216根，占总量的98.2%，梁板预制157片，占总量的63.8%, 梁板安装24片，占总量的8.9%。</t>
  </si>
  <si>
    <t>累计完成：路基土石方332.6万方，占总量的88.8%，挡防工程14.6万方，占总量的80.6%，涵洞304道，占总量的80.8%；路面底基层完成总量的7.5%，基层完成总量的5.3%，下面层完成总量的5.3%，上面层完成总量的5.3%；桥梁桩基完成16根，占总量的32%。</t>
  </si>
  <si>
    <t>兴蜀公司管理项目投资及形象进度完成情况（截止2020年6月底）</t>
  </si>
  <si>
    <t>累计完成：路基土石方168.9万方，占总量的99.9%，挡防工程34.1万方，占总量的99.3%，涵洞完成总量的100%；路面底基层完成83.5%，基层完成66.3%，下面层63%,上面层76%；桥梁桩基完成301根，占总量的99.8%，梁板预制239片，占总量的100%,安装215片，占总量的89.9%。隧道掘进9175米，占总量10184米的90.1%，二衬完成8217米，占总量的80.7%。</t>
  </si>
  <si>
    <t>累计完成：路基土石方130.2万方，占总量的92.1%，挡防工程14.2万方，占总量的67.3%，涵洞完成79.8%；路面底基层完成总量的93.2%，基层完成83.6%，下面层完成64.5%,上面层完成55%；桥梁桩基完成81根，占总量的98.8%,梁板预制85片，占总量的92.4%，安装61片，占总量的66.3%。</t>
  </si>
  <si>
    <t>累计完成：路基土石方122.8万方，占总量的99.9%，挡防工程14.7万方，占总量的99.3%，涵洞完成100%；路面基层完成总量的89.6%,下面层59.1%，上面层完成总量的16.7%；桥梁桩基完成16根，占总量的100%，梁板预制8片占总量的100%，安装8片，占总量的100%。</t>
  </si>
  <si>
    <t>累计完成：路基土石方9.6万方，占总量的71.3%；挡防工程1.06万方，占总量的80.3%；桥梁桩基50根，占总量的100%；隧道掘进4321米，占总量6420米的67.3%，二衬3778米，占总量的58.8%。</t>
  </si>
  <si>
    <t>累计完成：路基土石方67.6万方，占总量的91.4%，挡防工程50.5万方，占总量的73.8%，涵洞完成总量的96%；路面垫层完成总量的10%，底基层完成3%，基层完成1%；桥梁桩基完成96根，占总量的32%，小箱梁预制67片，占总量的24.5%，安装33片，占总量的12.1%；隧道掘进3303米，占总量11688米的28.2%，二衬完成2466米，占总量的21.1%。</t>
  </si>
  <si>
    <t>累计完成：路基土石方201.1万方，占总量的65.6%，挡防工程27.8万立方米，占总量的66.3%，涵洞完成8.4%；路面底基层完成8.1%，基层完成10%，下面层完成12.4%，上面层完成12.4%；桥梁桩基87根，占总量的77%，梁板预44片，占总量的53.6%，安装35片，占总量的42%；隧道掘进1486米，占总量7030米的21.1%，二衬1056米，占总量的15%。</t>
  </si>
  <si>
    <t>累计完成：路基土石方18.6万方,挡防工程完成5.1万方，涵洞完成16道。</t>
  </si>
  <si>
    <t>累计完成：路基土石方完成370万方，占总量100%,挡防完成20.6万方，占总量的100%,涵洞完成225道，占总量的99%；桥梁桩基完成170根，占总量的100%，梁板预制完成330片，占总量的99.7%；安装320片，占总量的97%；下石门隧道完成100%；上石门隧道（新增）洞挖完成97%，洞身衬砌完成75%；路面垫层完成总量的100%，底基层完成总量的85%，基层完成总量的83%，下面层完成79%，上面层完成58%。</t>
  </si>
  <si>
    <t>累计完成：路基土石方144.2万方，占总量的46.5%，挡防工程60万方，占总量的85.5%，涵洞完成总量的52.2%；路面底基层完成总量的1.8%，基层完成1%；桥梁桩基249根，占总量的70.9%，梁板预制57片，占总量的12.1%，安装8片，占总量的1.7%；隧道掘进940米，占总量3350米的28.1%，二衬完成710米，占总量的21.2%。</t>
  </si>
  <si>
    <t>累计完成：路基土石方完成51.9万方，占总量的99.1%，挡防工程11.9万方,占总量的100%，涵洞完成总量的79.6%；路面底基层完成总量的100%，基层完成总量的100%，下面层完成总量的49%,上面层完成总量的45.7%；桥梁桩基完成48根，占总量的80%，梁板预制44片，占总量的52.4%，安装40片，占总量的47.6%；隧道掘进14米。</t>
  </si>
  <si>
    <t>累计完成：路基土石方230.7万方，占总量的100%，挡防工程39.7万方，占总量的100%，涵洞完成总量的100%；路面底基层完成95%，基层完成95%，下面层完成95%，上面层完成63%；桥梁桩基完成433根，占总量的95.6%，梁板预制389片，占总量的94%，梁片安装372片，占总量的89.8%；隧道掘进3404米，占总量8448的40.3%，二衬完成2343米，占总量的27.7%。</t>
  </si>
  <si>
    <t>累计完成：路基土石方基本完成，涵洞全部完成；桥梁工程基本完成；隧道掘进5265米，占总量5839米的90.2%，二衬5116米,占总量的87.6%。路面垫层完成100%，底基层完成100%，基层完成100%，下面层完成97.5%，上面层完成96%。</t>
  </si>
  <si>
    <t>累计完成：路基土石方94.8万方，挡防工程20.7万方，涵洞93道；路面垫层完成23.9万平方米，底基层完成18.3万平方米,基层完成13.4万平方米；桥梁桩基完成74根，梁板预制90片，安装69片,现浇箱梁300立方米。</t>
  </si>
  <si>
    <t>主体工程已基本完工，目前交安施工。</t>
  </si>
  <si>
    <t>累计完成：路基土石方213万方，占总量的100%，挡防工程11.4万方，占总量的100%，涵洞完成总量的95.3%；路面底基层完成总量的70.8%，基层完成总量的70.8%，下面层完成总量的55.6%；桥梁桩基完成224根，占总量的100%，梁板预制140片，占总量的89.7%, 梁板安装61片，占总量的39.1%。</t>
  </si>
  <si>
    <t>主体工程已基本完工，目前房建施工</t>
  </si>
  <si>
    <t>累计完成：路基土石方345.1万方，占总量的92%，挡防工程17.2万方，占总量的95.5%，涵洞完成总量的84.8%；路面底基层完成总量的17.8%，基层完成总量的5.3%，下面层完成总量的5.3%，上面层完成总量的5.3%；桥梁桩基完成26根，占总量的52%，梁板预制1片，占总量的2.4%。</t>
  </si>
  <si>
    <t>小高山隧道</t>
  </si>
  <si>
    <t>累计完成：隧道掘进338米，占总量3252的10.4%，二衬179米，占总量的5.5%。</t>
  </si>
  <si>
    <t>依牛路</t>
  </si>
  <si>
    <t>累计完成：路基土石方65.1万方，占总量的71.1%，挡防工程5.7万方，占总量的40.1%，涵洞完成35道，占总量的23.2%；桥梁桩基完成2根，占总量的100%。</t>
  </si>
  <si>
    <t>普格路</t>
  </si>
  <si>
    <t>累计完成：路基土石方100.5万方，占总量的89%，挡防工程9.7万方，占总量的78.7%，涵洞完成50道，占总量的49%；桥梁桩基14根，占总量的100%，梁板预制7片，占总量的58.3%。</t>
  </si>
  <si>
    <t>团普路</t>
  </si>
  <si>
    <t>累计完成：路基土石方51.5万方，占总量的53.7%，挡防工程2.3万方，涵洞完成11道。</t>
  </si>
  <si>
    <t>兴蜀公司管理项目投资及形象进度完成情况（截止2020年7月底）</t>
  </si>
  <si>
    <t>累计完成：路基土石方168.9万方，占总量的99.9%，挡防工程34.1万方，占总量的99.3%，涵洞完成总量的100%；路面底基层完成83.5%，基层完成66.3%，下面层63%,上面层76%；桥梁桩基完成302根，占总量的99.8%，梁板预制239片，占总量的100%,安装215片，占总量的89.9%。隧道掘进9381米，占总量10184米的92.1%，二衬完成8799米，占总量的86.4%。</t>
  </si>
  <si>
    <t>累计完成：路基土石方150.6万方，占总量的100%，挡防工程17.9万方，占总量的85.2%，涵洞完成82.5%；路面底基层完成总量的93.2%，基层完成83.6%，下面层完成67.9%,上面层完成63.7%；桥梁桩基完成81根，占总量的98.8%,梁板预制85片，占总量的92.4%，安装61片，占总量的66.3%。</t>
  </si>
  <si>
    <t>累计完成：路基土石方122.9万方，占总量的100%，挡防工程14.8万方，占总量的100%，涵洞完成100%；路面基层完成总量的89.6%,下面层59.1%，上面层完成总量的40%；桥梁桩基完成16根，占总量的100%，梁板预制8片占总量的100%，安装8片，占总量的100%。</t>
  </si>
  <si>
    <t>累计完成：路基土石方9.6万方，占总量的71.3%；挡防工程1.06万方，占总量的80.3%；桥梁桩基50根，占总量的100%；隧道掘进4369米，占总量6420米的68.1%，二衬3934米，占总量的61.3%。</t>
  </si>
  <si>
    <t>累计完成：路基土石方77.8万方，占总量的65.8%，挡防工程53.5万方，占总量的74.1%，涵洞完成总量的96%；路面垫层完成总量的21%，底基层完成15%，基层完成8%；桥梁桩基完成103根，占总量的34.8%，小箱梁预制75片，占总量的27.5%，安装35片，占总量的12.8%；隧道掘进4052米，占总量11688米的34.7%，二衬完成3151米，占总量的26.9%。</t>
  </si>
  <si>
    <t>累计完成：路基土石方211.3万方，占总量的69%，挡防工程30.9万立方米，占总量的73.7%，涵洞完成29.4%；路面底基层完成8.1%，基层完成10%，下面层完成12.4%，上面层完成12.4%；桥梁桩基87根，占总量的77%，梁板预52片，占总量的63.4%，安装45片，占总量的54.9%；隧道掘进1646米，占总量7030米的23.4%，二衬1221米，占总量的17.4%。</t>
  </si>
  <si>
    <t>累计完成：路基土石方18.6万方,挡防工程完成5.1万方，涵洞完成16道,隔离护栏88.9%。</t>
  </si>
  <si>
    <t>累计完成：路基土石方完成370万方，占总量100%,挡防完成20.6万方，占总量的100%,涵洞完成226道，占总量的100%；桥梁桩基完成170根，占总量的100%，梁板预制完成331片，占总量的100%；安装331片，占总量的100%；下石门隧道完成100%；上石门隧道（新增）洞挖完成98%，洞身衬砌完成85%；路面垫层完成总量的100%，底基层完成总量的97%，基层完成总量的94%，下面层完成82%，上面层完成80%,交安完成55%，绿化完成64%。</t>
  </si>
  <si>
    <t>累计完成：路基土石方150.4万方，占总量的48.5%，挡防工程61.1万方，占总量的87.1%，涵洞完成总量的53.3%；路面底基层完成总量的3.9%，基层完成3.3%；桥梁桩基260根，占总量的74.1%，梁板预制85片，占总量的20.2%，安装26片，占总量的6.1%；隧道掘进942米，占总量3350米的28.1%，二衬完成746米，占总量的22.3%。</t>
  </si>
  <si>
    <t>累计完成：路基土石方完成51.9万方，占总量的99.1%，挡防工程11.9万方,占总量的100%，涵洞完成总量的79.6%；路面底基层完成总量的100%，基层完成总量的100%，下面层完成总量的49%,上面层完成总量的45.7%；桥梁桩基完成48根，占总量的80%，梁板预制47片，占总量的55.9%，安装40片，占总量的47.6%；隧道掘进42米，二衬42米。</t>
  </si>
  <si>
    <t>累计完成：路基土石方230.7万方，占总量的100%，挡防工程39.7万方，占总量的100%，涵洞完成总量的100%；路面底基层完成95%，基层完成95%，下面层完成95%，上面层完成63%；桥梁桩基完成435根，占总量的96%，梁板预制389片，占总量的94%，梁片安装372片，占总量的89.8%；隧道掘进3588米，占总量8448的42.5%，二衬完成2505米，占总量的29.6%。</t>
  </si>
  <si>
    <t>累计完成：路基土石方基本完成，涵洞全部完成；桥梁工程基本完成；隧道掘进5358米，占总量5839米的91.7%，二衬5236米,占总量的89.7%。路面垫层完成100%，底基层完成100%，基层完成100%，下面层完成97.5%，上面层完成96%。</t>
  </si>
  <si>
    <t>累计完成：路基土石方94.8万方，挡防工程20.7万方，涵洞93道；路面垫层完成24.8万平方米，底基层完成18.9万平方米,基层完成13.4万平方米；桥梁桩基完成74根，梁板预制90片，安装90片,现浇箱梁300立方米。</t>
  </si>
  <si>
    <t>累计完成：路基土石方213万方，占总量的100%，挡防工程11.4万方，占总量的100%，涵洞完成总量的99.5%；路面底基层完成总量的78.7%，基层完成总量的78.7%，下面层完成总量的72.6%，上面层完成总量的39.5%；桥梁桩基完成224根，占总量的100%，梁板预制147片，占总量的94.2%, 梁板安装112片，占总量的71.8%。</t>
  </si>
  <si>
    <t>累计完成：路基土石方351.1万方，占总量的93.6%，挡防工程18.2万方，占总量的100%，涵洞完成总量的85.9%；路面底基层完成总量的25.4%，基层完成总量的8.9%，下面层完成总量的5.5%，上面层完成总量的5.5%；桥梁桩基完成27根，占总量的54%，梁板预制12片，占总量的28.6%。</t>
  </si>
  <si>
    <t>累计完成：隧道掘进435米，占总量3252的13.4%，二衬302米，占总量的9.3%。</t>
  </si>
  <si>
    <t>累计完成：路基土石方82.7万方，占总量的90.3%，挡防工程6.8万方，占总量的47.8%，涵洞完成55道，占总量的36.4%；桥梁桩基完成2根，占总量的20%，梁板预制8片，占总量的9%。</t>
  </si>
  <si>
    <t>累计完成：路基土石方105.8万方，占总量的93.8%，挡防工程10.8万方，占总量的87.8%，涵洞完成87道，占总量的85.3%；桥梁桩基14根，占总量的100%，梁板预制12片，占总量的66.7%,安装8片，占总量的44.4%。</t>
  </si>
  <si>
    <t>累计完成：路基土石方56.3万方，占总量的58.7%，挡防工程5.7万方，涵洞完成11道;路面垫层完成总量的1%，底基层完成总量的1%。</t>
  </si>
  <si>
    <t xml:space="preserve">          兴蜀公司管理项目投资及形象进度完成情况（截止2020年8月底）</t>
  </si>
  <si>
    <t>截至2020年8月底</t>
  </si>
  <si>
    <t>累计完成：路基土石方168.9万方，占总量的99.9%，挡防工程34.1万方，占总量的99.3%，涵洞完成总量的100%；路面底基层完成83.5%，基层完成66.3%，下面层63%,上面层76%；桥梁桩基完成302根，占总量的99.8%，梁板预制239片，占总量的100%,安装215片，占总量的89.9%。隧道掘进9597米，占总量10184米的94.2%，二衬完成9121米，占总量的89.6%。</t>
  </si>
  <si>
    <t>累计完成：路基土石方150.6万方，占总量的100%，挡防工程19.1万方，占总量的90.5%，涵洞完成96.8%；路面底基层完成总量的93.2%，基层完成83.6%，下面层完成67.9%,上面层完成63.7%；桥梁桩基完成86根，占总量的100%,梁板预制92片，占总量的100%，安装61片，占总量的66.3%。</t>
  </si>
  <si>
    <t>累计完成：路基土石方122.9万方，占总量的100%，挡防工程14.8万方，占总量的100%，涵洞完成100%；路面基层完成总量的100%,下面层60%，上面层完成总量的59%；桥梁桩基完成16根，占总量的100%，梁板预制8片占总量的100%，安装8片，占总量的100%。</t>
  </si>
  <si>
    <t>累计完成：路基土石方9.6万方，占总量的71.3%；挡防工程1.06万方，占总量的80.3%；桥梁桩基50根，占总量的100%；隧道掘进4413米，占总量6420米的68.7%，二衬4064米，占总量的63.3%。</t>
  </si>
  <si>
    <t>累计完成：路基土石方83.8万方，占总量的70.8%，挡防工程55.3万方，占总量的76.6%，涵洞完成总量的96%；路面垫层完成总量的55%，底基层完成49%，基层完成23%；桥梁桩基完成103根，占总量的34.8%，小箱梁预制75片，占总量的27.5%，安装35片，占总量的12.8%；隧道掘进4654米，占总量11688米的39.8%，二衬完成3758米，占总量的32.1%。</t>
  </si>
  <si>
    <t>累计完成：路基土石方217.2万方，占总量的70.9%，挡防工程30.9万立方米，占总量的73.7%，涵洞完成29.4%；路面底基层完成8.1%，基层完成10%，下面层完成12.4%，上面层完成12.4%；桥梁桩基87根，占总量的77%，梁板预52片，占总量的63.4%，安装61片，占总量的74.4%；隧道掘进1784米，占总量7030米的25.4%，二衬1457米，占总量的20.7%。</t>
  </si>
  <si>
    <t>累计完成：路基土石方完成370万方，占总量100%,挡防完成20.6万方，占总量的100%,涵洞完成226道，占总量的100%；桥梁桩基完成170根，占总量的100%，梁板预制完成331片，占总量的100%；安装331片，占总量的100%；下石门隧道完成100%；上石门隧道（新增）洞挖完成98%，洞身衬砌完成85%；路面垫层完成总量的100%，底基层完成总量的100%，基层完成总量的100%，下面层完成92%，上面层完成80%,交安完成70%，绿化完成80%。</t>
  </si>
  <si>
    <t>累计完成：路基土石方156万方，占总量的50.4%，挡防工程63.7万方，占总量的90.8%，涵洞完成总量的54.3%；路面底基层完成总量的13%，基层完成13%；桥梁桩基263根，占总量的74.9%，梁板预制118片，占总量的28%，安装26片，占总量的6.1%；隧道掘进942米，占总量3350米的28.1%，二衬完成758米，占总量的22.6%。</t>
  </si>
  <si>
    <t>累计完成：路基土石方完成51.9万方，占总量的99.1%，挡防工程11.9万方,占总量的100%，涵洞完成总量的79.6%；路面底基层完成总量的100%，基层完成总量的100%，下面层完成总量的49%,上面层完成总量的45.7%；桥梁桩基完成58根，占总量的96.7%，梁板预制47片，占总量的55.9%，安装40片，占总量的47.6%；隧道掘进107米，二衬42米。</t>
  </si>
  <si>
    <r>
      <rPr>
        <sz val="10"/>
        <color indexed="8"/>
        <rFont val="仿宋_GB2312"/>
        <family val="3"/>
      </rPr>
      <t>累计完成：路基土石方</t>
    </r>
    <r>
      <rPr>
        <sz val="10"/>
        <color indexed="8"/>
        <rFont val="仿宋_GB2312"/>
        <family val="3"/>
      </rPr>
      <t>230.7</t>
    </r>
    <r>
      <rPr>
        <sz val="10"/>
        <color indexed="8"/>
        <rFont val="仿宋_GB2312"/>
        <family val="3"/>
      </rPr>
      <t>万方，占总量的</t>
    </r>
    <r>
      <rPr>
        <sz val="10"/>
        <color indexed="8"/>
        <rFont val="仿宋_GB2312"/>
        <family val="3"/>
      </rPr>
      <t>100%</t>
    </r>
    <r>
      <rPr>
        <sz val="10"/>
        <color indexed="8"/>
        <rFont val="仿宋_GB2312"/>
        <family val="3"/>
      </rPr>
      <t>，挡防工程</t>
    </r>
    <r>
      <rPr>
        <sz val="10"/>
        <color indexed="8"/>
        <rFont val="仿宋_GB2312"/>
        <family val="3"/>
      </rPr>
      <t>39.7</t>
    </r>
    <r>
      <rPr>
        <sz val="10"/>
        <color indexed="8"/>
        <rFont val="仿宋_GB2312"/>
        <family val="3"/>
      </rPr>
      <t>万方，占总量的</t>
    </r>
    <r>
      <rPr>
        <sz val="10"/>
        <color indexed="8"/>
        <rFont val="仿宋_GB2312"/>
        <family val="3"/>
      </rPr>
      <t>100%</t>
    </r>
    <r>
      <rPr>
        <sz val="10"/>
        <color indexed="8"/>
        <rFont val="仿宋_GB2312"/>
        <family val="3"/>
      </rPr>
      <t>，涵洞完成总量的</t>
    </r>
    <r>
      <rPr>
        <sz val="10"/>
        <color indexed="8"/>
        <rFont val="仿宋_GB2312"/>
        <family val="3"/>
      </rPr>
      <t>100%</t>
    </r>
    <r>
      <rPr>
        <sz val="10"/>
        <color indexed="8"/>
        <rFont val="仿宋_GB2312"/>
        <family val="3"/>
      </rPr>
      <t>；路面底基层完成</t>
    </r>
    <r>
      <rPr>
        <sz val="10"/>
        <color indexed="8"/>
        <rFont val="仿宋_GB2312"/>
        <family val="3"/>
      </rPr>
      <t>95%</t>
    </r>
    <r>
      <rPr>
        <sz val="10"/>
        <color indexed="8"/>
        <rFont val="仿宋_GB2312"/>
        <family val="3"/>
      </rPr>
      <t>，基层完成</t>
    </r>
    <r>
      <rPr>
        <sz val="10"/>
        <color indexed="8"/>
        <rFont val="仿宋_GB2312"/>
        <family val="3"/>
      </rPr>
      <t>95%</t>
    </r>
    <r>
      <rPr>
        <sz val="10"/>
        <color indexed="8"/>
        <rFont val="仿宋_GB2312"/>
        <family val="3"/>
      </rPr>
      <t>，下面层完成</t>
    </r>
    <r>
      <rPr>
        <sz val="10"/>
        <color indexed="8"/>
        <rFont val="仿宋_GB2312"/>
        <family val="3"/>
      </rPr>
      <t>95%</t>
    </r>
    <r>
      <rPr>
        <sz val="10"/>
        <color indexed="8"/>
        <rFont val="仿宋_GB2312"/>
        <family val="3"/>
      </rPr>
      <t>，上面层完成</t>
    </r>
    <r>
      <rPr>
        <sz val="10"/>
        <color indexed="8"/>
        <rFont val="仿宋_GB2312"/>
        <family val="3"/>
      </rPr>
      <t>63%</t>
    </r>
    <r>
      <rPr>
        <sz val="10"/>
        <color indexed="8"/>
        <rFont val="仿宋_GB2312"/>
        <family val="3"/>
      </rPr>
      <t>；桥梁桩基完成</t>
    </r>
    <r>
      <rPr>
        <sz val="10"/>
        <color indexed="8"/>
        <rFont val="仿宋_GB2312"/>
        <family val="3"/>
      </rPr>
      <t>437</t>
    </r>
    <r>
      <rPr>
        <sz val="10"/>
        <color indexed="8"/>
        <rFont val="仿宋_GB2312"/>
        <family val="3"/>
      </rPr>
      <t>根，占总量的</t>
    </r>
    <r>
      <rPr>
        <sz val="10"/>
        <color indexed="8"/>
        <rFont val="仿宋_GB2312"/>
        <family val="3"/>
      </rPr>
      <t>96.5%</t>
    </r>
    <r>
      <rPr>
        <sz val="10"/>
        <color indexed="8"/>
        <rFont val="仿宋_GB2312"/>
        <family val="3"/>
      </rPr>
      <t>，梁板预制</t>
    </r>
    <r>
      <rPr>
        <sz val="10"/>
        <color indexed="8"/>
        <rFont val="仿宋_GB2312"/>
        <family val="3"/>
      </rPr>
      <t>389</t>
    </r>
    <r>
      <rPr>
        <sz val="10"/>
        <color indexed="8"/>
        <rFont val="仿宋_GB2312"/>
        <family val="3"/>
      </rPr>
      <t>片，占总量的</t>
    </r>
    <r>
      <rPr>
        <sz val="10"/>
        <color indexed="8"/>
        <rFont val="仿宋_GB2312"/>
        <family val="3"/>
      </rPr>
      <t>94%</t>
    </r>
    <r>
      <rPr>
        <sz val="10"/>
        <color indexed="8"/>
        <rFont val="仿宋_GB2312"/>
        <family val="3"/>
      </rPr>
      <t>，梁片安装</t>
    </r>
    <r>
      <rPr>
        <sz val="10"/>
        <color indexed="8"/>
        <rFont val="仿宋_GB2312"/>
        <family val="3"/>
      </rPr>
      <t>372</t>
    </r>
    <r>
      <rPr>
        <sz val="10"/>
        <color indexed="8"/>
        <rFont val="仿宋_GB2312"/>
        <family val="3"/>
      </rPr>
      <t>片，占总量的</t>
    </r>
    <r>
      <rPr>
        <sz val="10"/>
        <color indexed="8"/>
        <rFont val="仿宋_GB2312"/>
        <family val="3"/>
      </rPr>
      <t>89.8%</t>
    </r>
    <r>
      <rPr>
        <sz val="10"/>
        <color indexed="8"/>
        <rFont val="仿宋_GB2312"/>
        <family val="3"/>
      </rPr>
      <t>；隧道掘进</t>
    </r>
    <r>
      <rPr>
        <sz val="10"/>
        <color indexed="8"/>
        <rFont val="仿宋_GB2312"/>
        <family val="3"/>
      </rPr>
      <t>3759</t>
    </r>
    <r>
      <rPr>
        <sz val="10"/>
        <color indexed="8"/>
        <rFont val="仿宋_GB2312"/>
        <family val="3"/>
      </rPr>
      <t>米，占总量</t>
    </r>
    <r>
      <rPr>
        <sz val="10"/>
        <color indexed="8"/>
        <rFont val="仿宋_GB2312"/>
        <family val="3"/>
      </rPr>
      <t>8448</t>
    </r>
    <r>
      <rPr>
        <sz val="10"/>
        <color indexed="8"/>
        <rFont val="仿宋_GB2312"/>
        <family val="3"/>
      </rPr>
      <t>的</t>
    </r>
    <r>
      <rPr>
        <sz val="10"/>
        <color indexed="8"/>
        <rFont val="仿宋_GB2312"/>
        <family val="3"/>
      </rPr>
      <t>44.5%</t>
    </r>
    <r>
      <rPr>
        <sz val="10"/>
        <color indexed="8"/>
        <rFont val="仿宋_GB2312"/>
        <family val="3"/>
      </rPr>
      <t>，二衬完成</t>
    </r>
    <r>
      <rPr>
        <sz val="10"/>
        <color indexed="8"/>
        <rFont val="仿宋_GB2312"/>
        <family val="3"/>
      </rPr>
      <t>2622</t>
    </r>
    <r>
      <rPr>
        <sz val="10"/>
        <color indexed="8"/>
        <rFont val="仿宋_GB2312"/>
        <family val="3"/>
      </rPr>
      <t>米，占总量的</t>
    </r>
    <r>
      <rPr>
        <sz val="10"/>
        <color indexed="8"/>
        <rFont val="仿宋_GB2312"/>
        <family val="3"/>
      </rPr>
      <t>31%</t>
    </r>
    <r>
      <rPr>
        <sz val="10"/>
        <color indexed="8"/>
        <rFont val="仿宋_GB2312"/>
        <family val="3"/>
      </rPr>
      <t>。</t>
    </r>
  </si>
  <si>
    <t>累计完成：路基土石方基本完成，涵洞全部完成；桥梁工程基本完成；隧道掘进5422米，占总量5839米的92.8%，二衬5308米,占总量的90.9%。路面垫层完成100%，底基层完成100%，基层完成100%，下面层完成97.5%，上面层完成96%。</t>
  </si>
  <si>
    <t>累计完成：路基土石方94.8万方，挡防工程22万方，涵洞302道；路面垫层完成24.8万平方米，底基层完成54.2万平方米,基层完成96.7万平方米,下面层完成70.1万平方米，上面层完成70.1万平方米；桥梁桩基完成86根，梁板预制92片，安装90片,现浇箱梁300立方米。</t>
  </si>
  <si>
    <t>累计完成：路基土石方213万方，占总量的100%，挡防工程11.4万方，占总量的100%，涵洞完成总量的100%；路面底基层完成总量的90.8%，基层完成总量的89.9%，下面层完成总量的76%，上面层完成总量的76%；桥梁桩基完成224根，占总量的100%，梁板预制312片，占总量的100%, 梁板安装270片，占总量的86.6%。</t>
  </si>
  <si>
    <t>累计完成：路基土石方356.3万方，占总量的95%，挡防工程18.2万方，占总量的100%，涵洞完成总量的90.7%；路面底基层完成总量的34%，基层完成总量的9.9%，下面层完成总量的5.5%，上面层完成总量的5.5%；桥梁桩基完成27根，占总量的54%，梁板预制15片，占总量的35.7%。</t>
  </si>
  <si>
    <t>累计完成：隧道掘进595米，占总量3252的18.3%，二衬439米，占总量的13.5%。</t>
  </si>
  <si>
    <t>累计完成：路基土石方84.8万方，占总量的92.6%，挡防工程7.6万方，占总量的53.5%，涵洞完成道总量的60.3%；路面底基层完成2400平方米，基层完成2400平方米；桥梁桩基完成4根，占总量的40%，梁板预制35片，占总量的39.7%。</t>
  </si>
  <si>
    <t>累计完成：路基土石方110.3万方，占总量的97.7%，挡防工程12.1万方，占总量的98.4%，涵洞完成92道，占总量的90.2%；桥梁桩基14根，占总量的100%，梁板预制16片，占总量的100%,安装14片，占总量的87.5%。</t>
  </si>
  <si>
    <t>累计完成：路基土石方62.8万方，占总量的65.5%，挡防工程7万方，占总量的64.8%，涵洞完成14道，占总量的23%;路面底基层完成总量的7.9%，基层完成总量的1.5%。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</si>
</sst>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[Red]\(#,##0\)"/>
    <numFmt numFmtId="179" formatCode="#,##0;\(#,##0\)"/>
    <numFmt numFmtId="180" formatCode="#,##0.0_);\(#,##0.0\)"/>
    <numFmt numFmtId="181" formatCode="_-&quot;$&quot;\ * #,##0.00_-;_-&quot;$&quot;\ * #,##0.00\-;_-&quot;$&quot;\ * &quot;-&quot;??_-;_-@_-"/>
    <numFmt numFmtId="182" formatCode="0.00_)"/>
    <numFmt numFmtId="183" formatCode="#,##0;\-#,##0;&quot;-&quot;"/>
    <numFmt numFmtId="184" formatCode="_(&quot;$&quot;* #,##0.00_);_(&quot;$&quot;* \(#,##0.00\);_(&quot;$&quot;* &quot;-&quot;??_);_(@_)"/>
    <numFmt numFmtId="185" formatCode="&quot;$&quot;#,##0_);\(&quot;$&quot;#,##0\)"/>
    <numFmt numFmtId="186" formatCode="_-* #,##0.00_-;\-* #,##0.00_-;_-* &quot;-&quot;??_-;_-@_-"/>
    <numFmt numFmtId="187" formatCode="\$#,##0;\(\$#,##0\)"/>
    <numFmt numFmtId="188" formatCode="_-&quot;$&quot;\ * #,##0_-;_-&quot;$&quot;\ * #,##0\-;_-&quot;$&quot;\ * &quot;-&quot;_-;_-@_-"/>
    <numFmt numFmtId="189" formatCode="&quot;$&quot;#,##0_);[Red]\(&quot;$&quot;#,##0\)"/>
    <numFmt numFmtId="190" formatCode="&quot;$&quot;#,##0.00_);[Red]\(&quot;$&quot;#,##0.00\)"/>
    <numFmt numFmtId="191" formatCode="&quot;$&quot;\ #,##0.00_-;[Red]&quot;$&quot;\ #,##0.00\-"/>
    <numFmt numFmtId="192" formatCode="#\ ??/??"/>
    <numFmt numFmtId="193" formatCode="_-* #,##0\ _k_r_-;\-* #,##0\ _k_r_-;_-* &quot;-&quot;\ _k_r_-;_-@_-"/>
    <numFmt numFmtId="194" formatCode="_-* #,##0.00\ _k_r_-;\-* #,##0.00\ _k_r_-;_-* &quot;-&quot;??\ _k_r_-;_-@_-"/>
    <numFmt numFmtId="195" formatCode="&quot;綅&quot;\t#,##0_);[Red]\(&quot;綅&quot;\t#,##0\)"/>
    <numFmt numFmtId="196" formatCode="&quot;?\t#,##0_);[Red]\(&quot;&quot;?&quot;\t#,##0\)"/>
    <numFmt numFmtId="197" formatCode="_(&quot;$&quot;* #,##0_);_(&quot;$&quot;* \(#,##0\);_(&quot;$&quot;* &quot;-&quot;_);_(@_)"/>
    <numFmt numFmtId="198" formatCode="yy\.mm\.dd"/>
    <numFmt numFmtId="199" formatCode="_-&quot;$&quot;* #,##0.00_-;\-&quot;$&quot;* #,##0.00_-;_-&quot;$&quot;* &quot;-&quot;??_-;_-@_-"/>
    <numFmt numFmtId="200" formatCode="_-* #,##0.00&quot;$&quot;_-;\-* #,##0.00&quot;$&quot;_-;_-* &quot;-&quot;??&quot;$&quot;_-;_-@_-"/>
    <numFmt numFmtId="201" formatCode="_-* #,##0_$_-;\-* #,##0_$_-;_-* &quot;-&quot;_$_-;_-@_-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0.0"/>
    <numFmt numFmtId="205" formatCode="0.0%"/>
  </numFmts>
  <fonts count="129">
    <font>
      <sz val="11"/>
      <color theme="1"/>
      <name val="Tahoma"/>
      <family val="2"/>
    </font>
    <font>
      <sz val="11"/>
      <name val="宋体"/>
      <family val="0"/>
    </font>
    <font>
      <sz val="20"/>
      <color indexed="8"/>
      <name val="黑体"/>
      <family val="3"/>
    </font>
    <font>
      <b/>
      <sz val="9"/>
      <name val="仿宋_GB2312"/>
      <family val="3"/>
    </font>
    <font>
      <sz val="9"/>
      <color indexed="8"/>
      <name val="宋体"/>
      <family val="0"/>
    </font>
    <font>
      <b/>
      <sz val="9"/>
      <color indexed="8"/>
      <name val="仿宋_GB2312"/>
      <family val="3"/>
    </font>
    <font>
      <sz val="11"/>
      <color indexed="8"/>
      <name val="楷体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16"/>
      <name val="Tahoma"/>
      <family val="2"/>
    </font>
    <font>
      <b/>
      <sz val="11"/>
      <color indexed="62"/>
      <name val="Tahoma"/>
      <family val="2"/>
    </font>
    <font>
      <sz val="12"/>
      <color indexed="17"/>
      <name val="楷体_GB2312"/>
      <family val="3"/>
    </font>
    <font>
      <i/>
      <sz val="11"/>
      <color indexed="23"/>
      <name val="Tahoma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b/>
      <sz val="11"/>
      <color indexed="56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3"/>
      <color indexed="62"/>
      <name val="Tahoma"/>
      <family val="2"/>
    </font>
    <font>
      <sz val="12"/>
      <color indexed="8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b/>
      <sz val="9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1"/>
      <color indexed="10"/>
      <name val="Tahoma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2"/>
      <name val="Arial"/>
      <family val="2"/>
    </font>
    <font>
      <sz val="11"/>
      <color indexed="9"/>
      <name val="Tahoma"/>
      <family val="2"/>
    </font>
    <font>
      <sz val="11"/>
      <color indexed="20"/>
      <name val="宋体"/>
      <family val="0"/>
    </font>
    <font>
      <b/>
      <sz val="11"/>
      <color indexed="53"/>
      <name val="Tahoma"/>
      <family val="2"/>
    </font>
    <font>
      <u val="single"/>
      <sz val="11"/>
      <color indexed="20"/>
      <name val="宋体"/>
      <family val="0"/>
    </font>
    <font>
      <b/>
      <sz val="15"/>
      <color indexed="62"/>
      <name val="Tahoma"/>
      <family val="2"/>
    </font>
    <font>
      <b/>
      <sz val="12"/>
      <color indexed="63"/>
      <name val="楷体_GB2312"/>
      <family val="3"/>
    </font>
    <font>
      <sz val="12"/>
      <color indexed="20"/>
      <name val="楷体_GB2312"/>
      <family val="3"/>
    </font>
    <font>
      <b/>
      <sz val="12"/>
      <color indexed="52"/>
      <name val="楷体_GB2312"/>
      <family val="3"/>
    </font>
    <font>
      <sz val="8"/>
      <name val="Times New Roman"/>
      <family val="1"/>
    </font>
    <font>
      <sz val="10"/>
      <name val="Times New Roman"/>
      <family val="1"/>
    </font>
    <font>
      <sz val="7"/>
      <name val="Small Fonts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2"/>
      <color indexed="6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b/>
      <sz val="11"/>
      <color indexed="8"/>
      <name val="Tahoma"/>
      <family val="2"/>
    </font>
    <font>
      <b/>
      <sz val="12"/>
      <name val="Arial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8"/>
      <name val="Tahoma"/>
      <family val="2"/>
    </font>
    <font>
      <sz val="12"/>
      <color indexed="16"/>
      <name val="宋体"/>
      <family val="0"/>
    </font>
    <font>
      <sz val="10"/>
      <name val="楷体"/>
      <family val="3"/>
    </font>
    <font>
      <b/>
      <sz val="10"/>
      <name val="Tms Rmn"/>
      <family val="2"/>
    </font>
    <font>
      <sz val="12"/>
      <color indexed="17"/>
      <name val="宋体"/>
      <family val="0"/>
    </font>
    <font>
      <i/>
      <sz val="11"/>
      <color indexed="23"/>
      <name val="宋体"/>
      <family val="0"/>
    </font>
    <font>
      <sz val="12"/>
      <color indexed="9"/>
      <name val="Helv"/>
      <family val="2"/>
    </font>
    <font>
      <b/>
      <sz val="18"/>
      <name val="Arial"/>
      <family val="2"/>
    </font>
    <font>
      <b/>
      <i/>
      <sz val="16"/>
      <name val="Helv"/>
      <family val="2"/>
    </font>
    <font>
      <sz val="10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12"/>
      <color indexed="10"/>
      <name val="楷体_GB2312"/>
      <family val="3"/>
    </font>
    <font>
      <sz val="7"/>
      <name val="Helv"/>
      <family val="2"/>
    </font>
    <font>
      <sz val="12"/>
      <name val="新細明體"/>
      <family val="1"/>
    </font>
    <font>
      <b/>
      <sz val="12"/>
      <color indexed="8"/>
      <name val="楷体_GB2312"/>
      <family val="3"/>
    </font>
    <font>
      <sz val="11"/>
      <color indexed="52"/>
      <name val="宋体"/>
      <family val="0"/>
    </font>
    <font>
      <i/>
      <sz val="12"/>
      <color indexed="23"/>
      <name val="楷体_GB2312"/>
      <family val="3"/>
    </font>
    <font>
      <b/>
      <sz val="18"/>
      <color indexed="56"/>
      <name val="宋体"/>
      <family val="0"/>
    </font>
    <font>
      <b/>
      <sz val="12"/>
      <color indexed="9"/>
      <name val="楷体_GB2312"/>
      <family val="3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sz val="11"/>
      <name val="ＭＳ Ｐゴシック"/>
      <family val="2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sz val="11"/>
      <color indexed="60"/>
      <name val="宋体"/>
      <family val="0"/>
    </font>
    <font>
      <b/>
      <sz val="11"/>
      <color indexed="56"/>
      <name val="楷体_GB2312"/>
      <family val="3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4"/>
      <name val="楷体"/>
      <family val="3"/>
    </font>
    <font>
      <b/>
      <sz val="13"/>
      <color indexed="56"/>
      <name val="宋体"/>
      <family val="0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2"/>
      <name val="官帕眉"/>
      <family val="0"/>
    </font>
    <font>
      <sz val="10"/>
      <name val="Courier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15"/>
      <color indexed="56"/>
      <name val="楷体_GB2312"/>
      <family val="3"/>
    </font>
    <font>
      <sz val="10"/>
      <color indexed="20"/>
      <name val="宋体"/>
      <family val="0"/>
    </font>
    <font>
      <sz val="12"/>
      <name val="바탕체"/>
      <family val="3"/>
    </font>
    <font>
      <sz val="12"/>
      <color indexed="62"/>
      <name val="楷体_GB2312"/>
      <family val="3"/>
    </font>
    <font>
      <sz val="12"/>
      <color indexed="52"/>
      <name val="楷体_GB2312"/>
      <family val="3"/>
    </font>
    <font>
      <sz val="10.5"/>
      <color indexed="17"/>
      <name val="宋体"/>
      <family val="0"/>
    </font>
    <font>
      <sz val="12"/>
      <name val="Courier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仿宋_GB2312"/>
      <family val="3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20"/>
      <color theme="1"/>
      <name val="黑体"/>
      <family val="3"/>
    </font>
    <font>
      <sz val="9"/>
      <color theme="1"/>
      <name val="Calibri"/>
      <family val="0"/>
    </font>
    <font>
      <b/>
      <sz val="9"/>
      <color theme="1"/>
      <name val="仿宋_GB2312"/>
      <family val="3"/>
    </font>
    <font>
      <sz val="11"/>
      <color theme="1"/>
      <name val="楷体_GB2312"/>
      <family val="3"/>
    </font>
    <font>
      <sz val="10"/>
      <color theme="1"/>
      <name val="宋体"/>
      <family val="0"/>
    </font>
  </fonts>
  <fills count="7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/>
      <right/>
      <top style="thin"/>
      <bottom style="double"/>
    </border>
    <border>
      <left style="thin"/>
      <right style="thin"/>
      <top/>
      <bottom style="thin"/>
    </border>
  </borders>
  <cellStyleXfs count="19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2" borderId="0" applyNumberFormat="0" applyBorder="0" applyAlignment="0" applyProtection="0"/>
    <xf numFmtId="0" fontId="106" fillId="6" borderId="1" applyNumberFormat="0" applyAlignment="0" applyProtection="0"/>
    <xf numFmtId="0" fontId="26" fillId="0" borderId="0">
      <alignment/>
      <protection/>
    </xf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8" borderId="0" applyNumberFormat="0" applyBorder="0" applyAlignment="0" applyProtection="0"/>
    <xf numFmtId="0" fontId="107" fillId="9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>
      <alignment vertical="top"/>
      <protection/>
    </xf>
    <xf numFmtId="0" fontId="108" fillId="10" borderId="0" applyNumberFormat="0" applyBorder="0" applyAlignment="0" applyProtection="0"/>
    <xf numFmtId="41" fontId="20" fillId="0" borderId="0" applyFont="0" applyFill="0" applyBorder="0" applyAlignment="0" applyProtection="0"/>
    <xf numFmtId="0" fontId="24" fillId="11" borderId="0" applyNumberFormat="0" applyBorder="0" applyAlignment="0" applyProtection="0"/>
    <xf numFmtId="0" fontId="10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36" fillId="4" borderId="0" applyNumberFormat="0" applyBorder="0" applyAlignment="0" applyProtection="0"/>
    <xf numFmtId="0" fontId="110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0" fillId="0" borderId="0">
      <alignment/>
      <protection/>
    </xf>
    <xf numFmtId="0" fontId="0" fillId="14" borderId="2" applyNumberFormat="0" applyFont="0" applyAlignment="0" applyProtection="0"/>
    <xf numFmtId="0" fontId="108" fillId="15" borderId="0" applyNumberFormat="0" applyBorder="0" applyAlignment="0" applyProtection="0"/>
    <xf numFmtId="0" fontId="111" fillId="0" borderId="0" applyNumberFormat="0" applyFill="0" applyBorder="0" applyAlignment="0" applyProtection="0"/>
    <xf numFmtId="0" fontId="14" fillId="0" borderId="0">
      <alignment vertical="center"/>
      <protection/>
    </xf>
    <xf numFmtId="0" fontId="20" fillId="0" borderId="0">
      <alignment/>
      <protection/>
    </xf>
    <xf numFmtId="0" fontId="112" fillId="0" borderId="0" applyNumberFormat="0" applyFill="0" applyBorder="0" applyAlignment="0" applyProtection="0"/>
    <xf numFmtId="0" fontId="20" fillId="0" borderId="0">
      <alignment/>
      <protection/>
    </xf>
    <xf numFmtId="0" fontId="23" fillId="16" borderId="0" applyNumberFormat="0" applyBorder="0" applyAlignment="0" applyProtection="0"/>
    <xf numFmtId="0" fontId="14" fillId="13" borderId="0" applyNumberFormat="0" applyBorder="0" applyAlignment="0" applyProtection="0"/>
    <xf numFmtId="0" fontId="113" fillId="0" borderId="0" applyNumberFormat="0" applyFill="0" applyBorder="0" applyAlignment="0" applyProtection="0"/>
    <xf numFmtId="0" fontId="20" fillId="0" borderId="0">
      <alignment/>
      <protection/>
    </xf>
    <xf numFmtId="0" fontId="15" fillId="13" borderId="0" applyNumberFormat="0" applyBorder="0" applyAlignment="0" applyProtection="0"/>
    <xf numFmtId="0" fontId="114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15" fillId="0" borderId="3" applyNumberFormat="0" applyFill="0" applyAlignment="0" applyProtection="0"/>
    <xf numFmtId="0" fontId="23" fillId="16" borderId="0" applyNumberFormat="0" applyBorder="0" applyAlignment="0" applyProtection="0"/>
    <xf numFmtId="0" fontId="116" fillId="0" borderId="4" applyNumberFormat="0" applyFill="0" applyAlignment="0" applyProtection="0"/>
    <xf numFmtId="0" fontId="15" fillId="13" borderId="0" applyNumberFormat="0" applyBorder="0" applyAlignment="0" applyProtection="0"/>
    <xf numFmtId="0" fontId="30" fillId="0" borderId="0">
      <alignment/>
      <protection/>
    </xf>
    <xf numFmtId="0" fontId="15" fillId="17" borderId="0" applyNumberFormat="0" applyBorder="0" applyAlignment="0" applyProtection="0"/>
    <xf numFmtId="0" fontId="108" fillId="18" borderId="0" applyNumberFormat="0" applyBorder="0" applyAlignment="0" applyProtection="0"/>
    <xf numFmtId="0" fontId="23" fillId="16" borderId="0" applyNumberFormat="0" applyBorder="0" applyAlignment="0" applyProtection="0"/>
    <xf numFmtId="0" fontId="111" fillId="0" borderId="5" applyNumberFormat="0" applyFill="0" applyAlignment="0" applyProtection="0"/>
    <xf numFmtId="0" fontId="32" fillId="0" borderId="0">
      <alignment vertical="top"/>
      <protection/>
    </xf>
    <xf numFmtId="0" fontId="108" fillId="19" borderId="0" applyNumberFormat="0" applyBorder="0" applyAlignment="0" applyProtection="0"/>
    <xf numFmtId="0" fontId="36" fillId="4" borderId="0" applyNumberFormat="0" applyBorder="0" applyAlignment="0" applyProtection="0"/>
    <xf numFmtId="0" fontId="117" fillId="20" borderId="6" applyNumberFormat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41" fillId="4" borderId="0" applyNumberFormat="0" applyBorder="0" applyAlignment="0" applyProtection="0"/>
    <xf numFmtId="0" fontId="15" fillId="17" borderId="0" applyNumberFormat="0" applyBorder="0" applyAlignment="0" applyProtection="0"/>
    <xf numFmtId="0" fontId="20" fillId="0" borderId="0">
      <alignment/>
      <protection/>
    </xf>
    <xf numFmtId="0" fontId="42" fillId="21" borderId="7" applyNumberFormat="0" applyAlignment="0" applyProtection="0"/>
    <xf numFmtId="0" fontId="118" fillId="20" borderId="1" applyNumberFormat="0" applyAlignment="0" applyProtection="0"/>
    <xf numFmtId="0" fontId="15" fillId="13" borderId="0" applyNumberFormat="0" applyBorder="0" applyAlignment="0" applyProtection="0"/>
    <xf numFmtId="0" fontId="32" fillId="0" borderId="0">
      <alignment vertical="top"/>
      <protection/>
    </xf>
    <xf numFmtId="0" fontId="14" fillId="22" borderId="0" applyNumberFormat="0" applyBorder="0" applyAlignment="0" applyProtection="0"/>
    <xf numFmtId="0" fontId="119" fillId="23" borderId="8" applyNumberFormat="0" applyAlignment="0" applyProtection="0"/>
    <xf numFmtId="0" fontId="9" fillId="2" borderId="0" applyNumberFormat="0" applyBorder="0" applyAlignment="0" applyProtection="0"/>
    <xf numFmtId="0" fontId="14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0" borderId="0">
      <alignment vertical="center"/>
      <protection/>
    </xf>
    <xf numFmtId="0" fontId="108" fillId="26" borderId="0" applyNumberFormat="0" applyBorder="0" applyAlignment="0" applyProtection="0"/>
    <xf numFmtId="0" fontId="15" fillId="13" borderId="0" applyNumberFormat="0" applyBorder="0" applyAlignment="0" applyProtection="0"/>
    <xf numFmtId="0" fontId="9" fillId="2" borderId="0" applyNumberFormat="0" applyBorder="0" applyAlignment="0" applyProtection="0"/>
    <xf numFmtId="0" fontId="14" fillId="3" borderId="0" applyNumberFormat="0" applyBorder="0" applyAlignment="0" applyProtection="0"/>
    <xf numFmtId="0" fontId="120" fillId="0" borderId="9" applyNumberFormat="0" applyFill="0" applyAlignment="0" applyProtection="0"/>
    <xf numFmtId="0" fontId="23" fillId="12" borderId="0" applyNumberFormat="0" applyBorder="0" applyAlignment="0" applyProtection="0"/>
    <xf numFmtId="0" fontId="48" fillId="27" borderId="0" applyNumberFormat="0" applyBorder="0" applyAlignment="0" applyProtection="0"/>
    <xf numFmtId="0" fontId="14" fillId="28" borderId="0" applyNumberFormat="0" applyBorder="0" applyAlignment="0" applyProtection="0"/>
    <xf numFmtId="0" fontId="50" fillId="13" borderId="0" applyNumberFormat="0" applyBorder="0" applyAlignment="0" applyProtection="0"/>
    <xf numFmtId="0" fontId="121" fillId="0" borderId="10" applyNumberFormat="0" applyFill="0" applyAlignment="0" applyProtection="0"/>
    <xf numFmtId="0" fontId="41" fillId="4" borderId="0" applyNumberFormat="0" applyBorder="0" applyAlignment="0" applyProtection="0"/>
    <xf numFmtId="0" fontId="122" fillId="29" borderId="0" applyNumberFormat="0" applyBorder="0" applyAlignment="0" applyProtection="0"/>
    <xf numFmtId="0" fontId="26" fillId="0" borderId="0">
      <alignment/>
      <protection locked="0"/>
    </xf>
    <xf numFmtId="0" fontId="23" fillId="30" borderId="0" applyNumberFormat="0" applyBorder="0" applyAlignment="0" applyProtection="0"/>
    <xf numFmtId="0" fontId="14" fillId="2" borderId="0" applyNumberFormat="0" applyBorder="0" applyAlignment="0" applyProtection="0"/>
    <xf numFmtId="0" fontId="123" fillId="31" borderId="0" applyNumberFormat="0" applyBorder="0" applyAlignment="0" applyProtection="0"/>
    <xf numFmtId="0" fontId="14" fillId="24" borderId="0" applyNumberFormat="0" applyBorder="0" applyAlignment="0" applyProtection="0"/>
    <xf numFmtId="0" fontId="12" fillId="2" borderId="0" applyNumberFormat="0" applyBorder="0" applyAlignment="0" applyProtection="0"/>
    <xf numFmtId="0" fontId="0" fillId="32" borderId="0" applyNumberFormat="0" applyBorder="0" applyAlignment="0" applyProtection="0"/>
    <xf numFmtId="0" fontId="20" fillId="0" borderId="0">
      <alignment vertical="center"/>
      <protection/>
    </xf>
    <xf numFmtId="0" fontId="108" fillId="33" borderId="0" applyNumberFormat="0" applyBorder="0" applyAlignment="0" applyProtection="0"/>
    <xf numFmtId="0" fontId="15" fillId="1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0" fillId="21" borderId="11" applyNumberFormat="0" applyAlignment="0" applyProtection="0"/>
    <xf numFmtId="0" fontId="14" fillId="3" borderId="0" applyNumberFormat="0" applyBorder="0" applyAlignment="0" applyProtection="0"/>
    <xf numFmtId="0" fontId="0" fillId="36" borderId="0" applyNumberFormat="0" applyBorder="0" applyAlignment="0" applyProtection="0"/>
    <xf numFmtId="0" fontId="14" fillId="17" borderId="0" applyNumberFormat="0" applyBorder="0" applyAlignment="0" applyProtection="0"/>
    <xf numFmtId="0" fontId="26" fillId="0" borderId="0">
      <alignment/>
      <protection locked="0"/>
    </xf>
    <xf numFmtId="0" fontId="0" fillId="37" borderId="0" applyNumberFormat="0" applyBorder="0" applyAlignment="0" applyProtection="0"/>
    <xf numFmtId="41" fontId="26" fillId="0" borderId="0" applyFont="0" applyFill="0" applyBorder="0" applyAlignment="0" applyProtection="0"/>
    <xf numFmtId="0" fontId="14" fillId="3" borderId="0" applyNumberFormat="0" applyBorder="0" applyAlignment="0" applyProtection="0"/>
    <xf numFmtId="0" fontId="22" fillId="7" borderId="0" applyNumberFormat="0" applyBorder="0" applyAlignment="0" applyProtection="0"/>
    <xf numFmtId="0" fontId="20" fillId="0" borderId="0">
      <alignment vertical="center"/>
      <protection/>
    </xf>
    <xf numFmtId="0" fontId="108" fillId="38" borderId="0" applyNumberFormat="0" applyBorder="0" applyAlignment="0" applyProtection="0"/>
    <xf numFmtId="0" fontId="14" fillId="0" borderId="0">
      <alignment vertical="center"/>
      <protection/>
    </xf>
    <xf numFmtId="0" fontId="108" fillId="39" borderId="0" applyNumberFormat="0" applyBorder="0" applyAlignment="0" applyProtection="0"/>
    <xf numFmtId="0" fontId="56" fillId="40" borderId="0" applyNumberFormat="0" applyBorder="0" applyAlignment="0" applyProtection="0"/>
    <xf numFmtId="37" fontId="45" fillId="0" borderId="0">
      <alignment/>
      <protection/>
    </xf>
    <xf numFmtId="0" fontId="32" fillId="0" borderId="0">
      <alignment vertical="top"/>
      <protection/>
    </xf>
    <xf numFmtId="0" fontId="14" fillId="28" borderId="0" applyNumberFormat="0" applyBorder="0" applyAlignment="0" applyProtection="0"/>
    <xf numFmtId="0" fontId="12" fillId="2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14" fillId="0" borderId="0">
      <alignment vertical="center"/>
      <protection/>
    </xf>
    <xf numFmtId="0" fontId="108" fillId="43" borderId="0" applyNumberFormat="0" applyBorder="0" applyAlignment="0" applyProtection="0"/>
    <xf numFmtId="0" fontId="23" fillId="44" borderId="0" applyNumberFormat="0" applyBorder="0" applyAlignment="0" applyProtection="0"/>
    <xf numFmtId="0" fontId="0" fillId="45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48" fillId="27" borderId="0" applyNumberFormat="0" applyBorder="0" applyAlignment="0" applyProtection="0"/>
    <xf numFmtId="0" fontId="23" fillId="44" borderId="0" applyNumberFormat="0" applyBorder="0" applyAlignment="0" applyProtection="0"/>
    <xf numFmtId="0" fontId="14" fillId="2" borderId="0" applyNumberFormat="0" applyBorder="0" applyAlignment="0" applyProtection="0"/>
    <xf numFmtId="0" fontId="23" fillId="12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0">
      <alignment/>
      <protection/>
    </xf>
    <xf numFmtId="0" fontId="30" fillId="0" borderId="0">
      <alignment/>
      <protection/>
    </xf>
    <xf numFmtId="0" fontId="0" fillId="48" borderId="0" applyNumberFormat="0" applyBorder="0" applyAlignment="0" applyProtection="0"/>
    <xf numFmtId="0" fontId="14" fillId="16" borderId="0" applyNumberFormat="0" applyBorder="0" applyAlignment="0" applyProtection="0"/>
    <xf numFmtId="0" fontId="36" fillId="4" borderId="0" applyNumberFormat="0" applyBorder="0" applyAlignment="0" applyProtection="0"/>
    <xf numFmtId="0" fontId="108" fillId="49" borderId="0" applyNumberFormat="0" applyBorder="0" applyAlignment="0" applyProtection="0"/>
    <xf numFmtId="0" fontId="36" fillId="4" borderId="0" applyNumberFormat="0" applyBorder="0" applyAlignment="0" applyProtection="0"/>
    <xf numFmtId="0" fontId="14" fillId="3" borderId="0" applyNumberFormat="0" applyBorder="0" applyAlignment="0" applyProtection="0"/>
    <xf numFmtId="0" fontId="20" fillId="0" borderId="0">
      <alignment/>
      <protection/>
    </xf>
    <xf numFmtId="37" fontId="45" fillId="0" borderId="0">
      <alignment/>
      <protection/>
    </xf>
    <xf numFmtId="0" fontId="32" fillId="0" borderId="0">
      <alignment vertical="top"/>
      <protection/>
    </xf>
    <xf numFmtId="37" fontId="45" fillId="0" borderId="0">
      <alignment/>
      <protection/>
    </xf>
    <xf numFmtId="0" fontId="32" fillId="0" borderId="0">
      <alignment vertical="top"/>
      <protection/>
    </xf>
    <xf numFmtId="0" fontId="12" fillId="2" borderId="0" applyNumberFormat="0" applyBorder="0" applyAlignment="0" applyProtection="0"/>
    <xf numFmtId="0" fontId="36" fillId="4" borderId="0" applyNumberFormat="0" applyBorder="0" applyAlignment="0" applyProtection="0"/>
    <xf numFmtId="0" fontId="15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14" fillId="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5" fillId="17" borderId="0" applyNumberFormat="0" applyBorder="0" applyAlignment="0" applyProtection="0"/>
    <xf numFmtId="0" fontId="19" fillId="0" borderId="0">
      <alignment/>
      <protection/>
    </xf>
    <xf numFmtId="0" fontId="26" fillId="0" borderId="0">
      <alignment/>
      <protection/>
    </xf>
    <xf numFmtId="0" fontId="14" fillId="30" borderId="0" applyNumberFormat="0" applyBorder="0" applyAlignment="0" applyProtection="0"/>
    <xf numFmtId="0" fontId="59" fillId="50" borderId="0" applyNumberFormat="0" applyBorder="0" applyAlignment="0" applyProtection="0"/>
    <xf numFmtId="0" fontId="14" fillId="3" borderId="0" applyNumberFormat="0" applyBorder="0" applyAlignment="0" applyProtection="0"/>
    <xf numFmtId="0" fontId="20" fillId="0" borderId="0">
      <alignment/>
      <protection/>
    </xf>
    <xf numFmtId="0" fontId="14" fillId="16" borderId="0" applyNumberFormat="0" applyBorder="0" applyAlignment="0" applyProtection="0"/>
    <xf numFmtId="0" fontId="20" fillId="0" borderId="0">
      <alignment/>
      <protection/>
    </xf>
    <xf numFmtId="0" fontId="7" fillId="0" borderId="0">
      <alignment vertical="center"/>
      <protection/>
    </xf>
    <xf numFmtId="0" fontId="22" fillId="51" borderId="0" applyNumberFormat="0" applyBorder="0" applyAlignment="0" applyProtection="0"/>
    <xf numFmtId="0" fontId="32" fillId="0" borderId="0">
      <alignment vertical="top"/>
      <protection/>
    </xf>
    <xf numFmtId="0" fontId="15" fillId="13" borderId="0" applyNumberFormat="0" applyBorder="0" applyAlignment="0" applyProtection="0"/>
    <xf numFmtId="0" fontId="14" fillId="30" borderId="0" applyNumberFormat="0" applyBorder="0" applyAlignment="0" applyProtection="0"/>
    <xf numFmtId="0" fontId="22" fillId="51" borderId="0" applyNumberFormat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0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4" fillId="3" borderId="0" applyNumberFormat="0" applyBorder="0" applyAlignment="0" applyProtection="0"/>
    <xf numFmtId="180" fontId="61" fillId="52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4" fillId="0" borderId="0">
      <alignment vertical="center"/>
      <protection/>
    </xf>
    <xf numFmtId="0" fontId="33" fillId="0" borderId="0">
      <alignment/>
      <protection/>
    </xf>
    <xf numFmtId="0" fontId="15" fillId="2" borderId="0" applyNumberFormat="0" applyBorder="0" applyAlignment="0" applyProtection="0"/>
    <xf numFmtId="49" fontId="20" fillId="0" borderId="0" applyFont="0" applyFill="0" applyBorder="0" applyAlignment="0" applyProtection="0"/>
    <xf numFmtId="0" fontId="15" fillId="2" borderId="0" applyNumberFormat="0" applyBorder="0" applyAlignment="0" applyProtection="0"/>
    <xf numFmtId="49" fontId="20" fillId="0" borderId="0" applyFont="0" applyFill="0" applyBorder="0" applyAlignment="0" applyProtection="0"/>
    <xf numFmtId="0" fontId="15" fillId="2" borderId="0" applyNumberFormat="0" applyBorder="0" applyAlignment="0" applyProtection="0"/>
    <xf numFmtId="49" fontId="20" fillId="0" borderId="0" applyFont="0" applyFill="0" applyBorder="0" applyAlignment="0" applyProtection="0"/>
    <xf numFmtId="0" fontId="32" fillId="0" borderId="0">
      <alignment vertical="top"/>
      <protection/>
    </xf>
    <xf numFmtId="0" fontId="41" fillId="4" borderId="0" applyNumberFormat="0" applyBorder="0" applyAlignment="0" applyProtection="0"/>
    <xf numFmtId="0" fontId="32" fillId="0" borderId="0">
      <alignment vertical="top"/>
      <protection/>
    </xf>
    <xf numFmtId="0" fontId="14" fillId="13" borderId="0" applyNumberFormat="0" applyBorder="0" applyAlignment="0" applyProtection="0"/>
    <xf numFmtId="0" fontId="30" fillId="0" borderId="0">
      <alignment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19" fillId="0" borderId="0">
      <alignment/>
      <protection/>
    </xf>
    <xf numFmtId="0" fontId="15" fillId="3" borderId="0" applyNumberFormat="0" applyBorder="0" applyAlignment="0" applyProtection="0"/>
    <xf numFmtId="0" fontId="19" fillId="0" borderId="0">
      <alignment/>
      <protection/>
    </xf>
    <xf numFmtId="0" fontId="15" fillId="13" borderId="0" applyNumberFormat="0" applyBorder="0" applyAlignment="0" applyProtection="0"/>
    <xf numFmtId="0" fontId="32" fillId="0" borderId="0">
      <alignment vertical="top"/>
      <protection/>
    </xf>
    <xf numFmtId="0" fontId="19" fillId="0" borderId="0">
      <alignment/>
      <protection/>
    </xf>
    <xf numFmtId="0" fontId="15" fillId="13" borderId="0" applyNumberFormat="0" applyBorder="0" applyAlignment="0" applyProtection="0"/>
    <xf numFmtId="0" fontId="19" fillId="0" borderId="0">
      <alignment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0" fillId="0" borderId="0">
      <alignment/>
      <protection/>
    </xf>
    <xf numFmtId="0" fontId="15" fillId="13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0">
      <alignment/>
      <protection/>
    </xf>
    <xf numFmtId="0" fontId="23" fillId="53" borderId="0" applyNumberFormat="0" applyBorder="0" applyAlignment="0" applyProtection="0"/>
    <xf numFmtId="0" fontId="30" fillId="0" borderId="0">
      <alignment/>
      <protection/>
    </xf>
    <xf numFmtId="0" fontId="32" fillId="0" borderId="0">
      <alignment vertical="top"/>
      <protection/>
    </xf>
    <xf numFmtId="0" fontId="3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12" fillId="2" borderId="0" applyNumberFormat="0" applyBorder="0" applyAlignment="0" applyProtection="0"/>
    <xf numFmtId="0" fontId="30" fillId="0" borderId="0">
      <alignment/>
      <protection/>
    </xf>
    <xf numFmtId="0" fontId="14" fillId="2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178" fontId="20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15" fillId="30" borderId="0" applyNumberFormat="0" applyBorder="0" applyAlignment="0" applyProtection="0"/>
    <xf numFmtId="0" fontId="14" fillId="22" borderId="0" applyNumberFormat="0" applyBorder="0" applyAlignment="0" applyProtection="0"/>
    <xf numFmtId="0" fontId="9" fillId="2" borderId="0" applyNumberFormat="0" applyBorder="0" applyAlignment="0" applyProtection="0"/>
    <xf numFmtId="0" fontId="33" fillId="0" borderId="0">
      <alignment/>
      <protection/>
    </xf>
    <xf numFmtId="0" fontId="15" fillId="30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0">
      <alignment/>
      <protection/>
    </xf>
    <xf numFmtId="0" fontId="15" fillId="30" borderId="0" applyNumberFormat="0" applyBorder="0" applyAlignment="0" applyProtection="0"/>
    <xf numFmtId="0" fontId="9" fillId="2" borderId="0" applyNumberFormat="0" applyBorder="0" applyAlignment="0" applyProtection="0"/>
    <xf numFmtId="0" fontId="33" fillId="0" borderId="0">
      <alignment/>
      <protection/>
    </xf>
    <xf numFmtId="0" fontId="15" fillId="30" borderId="0" applyNumberFormat="0" applyBorder="0" applyAlignment="0" applyProtection="0"/>
    <xf numFmtId="0" fontId="33" fillId="0" borderId="0">
      <alignment/>
      <protection/>
    </xf>
    <xf numFmtId="0" fontId="15" fillId="30" borderId="0" applyNumberFormat="0" applyBorder="0" applyAlignment="0" applyProtection="0"/>
    <xf numFmtId="0" fontId="9" fillId="2" borderId="0" applyNumberFormat="0" applyBorder="0" applyAlignment="0" applyProtection="0"/>
    <xf numFmtId="0" fontId="33" fillId="0" borderId="0">
      <alignment/>
      <protection/>
    </xf>
    <xf numFmtId="0" fontId="15" fillId="30" borderId="0" applyNumberFormat="0" applyBorder="0" applyAlignment="0" applyProtection="0"/>
    <xf numFmtId="0" fontId="33" fillId="0" borderId="0">
      <alignment/>
      <protection/>
    </xf>
    <xf numFmtId="0" fontId="15" fillId="30" borderId="0" applyNumberFormat="0" applyBorder="0" applyAlignment="0" applyProtection="0"/>
    <xf numFmtId="0" fontId="33" fillId="0" borderId="0">
      <alignment/>
      <protection/>
    </xf>
    <xf numFmtId="0" fontId="15" fillId="30" borderId="0" applyNumberFormat="0" applyBorder="0" applyAlignment="0" applyProtection="0"/>
    <xf numFmtId="0" fontId="33" fillId="0" borderId="0">
      <alignment/>
      <protection/>
    </xf>
    <xf numFmtId="0" fontId="15" fillId="30" borderId="0" applyNumberFormat="0" applyBorder="0" applyAlignment="0" applyProtection="0"/>
    <xf numFmtId="0" fontId="62" fillId="0" borderId="0" applyProtection="0">
      <alignment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6" fillId="4" borderId="0" applyNumberFormat="0" applyBorder="0" applyAlignment="0" applyProtection="0"/>
    <xf numFmtId="0" fontId="24" fillId="1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9" fillId="2" borderId="0" applyNumberFormat="0" applyBorder="0" applyAlignment="0" applyProtection="0"/>
    <xf numFmtId="0" fontId="41" fillId="4" borderId="0" applyNumberFormat="0" applyBorder="0" applyAlignment="0" applyProtection="0"/>
    <xf numFmtId="0" fontId="19" fillId="0" borderId="0">
      <alignment/>
      <protection/>
    </xf>
    <xf numFmtId="0" fontId="14" fillId="13" borderId="0" applyNumberFormat="0" applyBorder="0" applyAlignment="0" applyProtection="0"/>
    <xf numFmtId="0" fontId="32" fillId="0" borderId="0">
      <alignment vertical="top"/>
      <protection/>
    </xf>
    <xf numFmtId="0" fontId="14" fillId="13" borderId="0" applyNumberFormat="0" applyBorder="0" applyAlignment="0" applyProtection="0"/>
    <xf numFmtId="0" fontId="32" fillId="0" borderId="0">
      <alignment vertical="top"/>
      <protection/>
    </xf>
    <xf numFmtId="0" fontId="14" fillId="13" borderId="0" applyNumberFormat="0" applyBorder="0" applyAlignment="0" applyProtection="0"/>
    <xf numFmtId="0" fontId="32" fillId="0" borderId="0">
      <alignment vertical="top"/>
      <protection/>
    </xf>
    <xf numFmtId="0" fontId="14" fillId="13" borderId="0" applyNumberFormat="0" applyBorder="0" applyAlignment="0" applyProtection="0"/>
    <xf numFmtId="0" fontId="30" fillId="0" borderId="0">
      <alignment/>
      <protection/>
    </xf>
    <xf numFmtId="0" fontId="23" fillId="12" borderId="0" applyNumberFormat="0" applyBorder="0" applyAlignment="0" applyProtection="0"/>
    <xf numFmtId="0" fontId="32" fillId="0" borderId="0">
      <alignment vertical="top"/>
      <protection/>
    </xf>
    <xf numFmtId="0" fontId="27" fillId="44" borderId="0" applyNumberFormat="0" applyBorder="0" applyAlignment="0" applyProtection="0"/>
    <xf numFmtId="0" fontId="14" fillId="30" borderId="0" applyNumberFormat="0" applyBorder="0" applyAlignment="0" applyProtection="0"/>
    <xf numFmtId="0" fontId="23" fillId="54" borderId="0" applyNumberFormat="0" applyBorder="0" applyAlignment="0" applyProtection="0"/>
    <xf numFmtId="0" fontId="23" fillId="12" borderId="0" applyNumberFormat="0" applyBorder="0" applyAlignment="0" applyProtection="0"/>
    <xf numFmtId="0" fontId="32" fillId="0" borderId="0">
      <alignment vertical="top"/>
      <protection/>
    </xf>
    <xf numFmtId="0" fontId="27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12" borderId="0" applyNumberFormat="0" applyBorder="0" applyAlignment="0" applyProtection="0"/>
    <xf numFmtId="0" fontId="32" fillId="0" borderId="0">
      <alignment vertical="top"/>
      <protection/>
    </xf>
    <xf numFmtId="0" fontId="12" fillId="2" borderId="0" applyNumberFormat="0" applyBorder="0" applyAlignment="0" applyProtection="0"/>
    <xf numFmtId="0" fontId="14" fillId="0" borderId="0">
      <alignment vertical="center"/>
      <protection/>
    </xf>
    <xf numFmtId="0" fontId="15" fillId="24" borderId="0" applyNumberFormat="0" applyBorder="0" applyAlignment="0" applyProtection="0"/>
    <xf numFmtId="0" fontId="19" fillId="0" borderId="0">
      <alignment/>
      <protection/>
    </xf>
    <xf numFmtId="0" fontId="15" fillId="3" borderId="0" applyNumberFormat="0" applyBorder="0" applyAlignment="0" applyProtection="0"/>
    <xf numFmtId="0" fontId="19" fillId="0" borderId="0">
      <alignment/>
      <protection/>
    </xf>
    <xf numFmtId="0" fontId="15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64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28" borderId="0" applyNumberFormat="0" applyBorder="0" applyAlignment="0" applyProtection="0"/>
    <xf numFmtId="0" fontId="36" fillId="4" borderId="0" applyNumberFormat="0" applyBorder="0" applyAlignment="0" applyProtection="0"/>
    <xf numFmtId="0" fontId="32" fillId="0" borderId="0">
      <alignment vertical="top"/>
      <protection/>
    </xf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28" borderId="0" applyNumberFormat="0" applyBorder="0" applyAlignment="0" applyProtection="0"/>
    <xf numFmtId="0" fontId="36" fillId="4" borderId="0" applyNumberFormat="0" applyBorder="0" applyAlignment="0" applyProtection="0"/>
    <xf numFmtId="0" fontId="65" fillId="55" borderId="13" applyNumberFormat="0" applyAlignment="0" applyProtection="0"/>
    <xf numFmtId="0" fontId="32" fillId="0" borderId="0">
      <alignment vertical="top"/>
      <protection/>
    </xf>
    <xf numFmtId="0" fontId="12" fillId="2" borderId="0" applyNumberFormat="0" applyBorder="0" applyAlignment="0" applyProtection="0"/>
    <xf numFmtId="0" fontId="41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28" borderId="0" applyNumberFormat="0" applyBorder="0" applyAlignment="0" applyProtection="0"/>
    <xf numFmtId="0" fontId="32" fillId="0" borderId="0">
      <alignment vertical="top"/>
      <protection/>
    </xf>
    <xf numFmtId="0" fontId="15" fillId="13" borderId="0" applyNumberFormat="0" applyBorder="0" applyAlignment="0" applyProtection="0"/>
    <xf numFmtId="0" fontId="32" fillId="0" borderId="0">
      <alignment vertical="top"/>
      <protection/>
    </xf>
    <xf numFmtId="0" fontId="22" fillId="51" borderId="0" applyNumberFormat="0" applyBorder="0" applyAlignment="0" applyProtection="0"/>
    <xf numFmtId="0" fontId="14" fillId="24" borderId="0" applyNumberFormat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0" fontId="15" fillId="28" borderId="0" applyNumberFormat="0" applyBorder="0" applyAlignment="0" applyProtection="0"/>
    <xf numFmtId="0" fontId="32" fillId="0" borderId="0">
      <alignment vertical="top"/>
      <protection/>
    </xf>
    <xf numFmtId="0" fontId="36" fillId="4" borderId="0" applyNumberFormat="0" applyBorder="0" applyAlignment="0" applyProtection="0"/>
    <xf numFmtId="0" fontId="14" fillId="28" borderId="0" applyNumberFormat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0" fontId="41" fillId="4" borderId="0" applyNumberFormat="0" applyBorder="0" applyAlignment="0" applyProtection="0"/>
    <xf numFmtId="0" fontId="20" fillId="0" borderId="0">
      <alignment/>
      <protection/>
    </xf>
    <xf numFmtId="0" fontId="32" fillId="0" borderId="0">
      <alignment vertical="top"/>
      <protection/>
    </xf>
    <xf numFmtId="0" fontId="20" fillId="0" borderId="0">
      <alignment/>
      <protection/>
    </xf>
    <xf numFmtId="0" fontId="15" fillId="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7" fillId="0" borderId="14" applyNumberFormat="0" applyFill="0" applyProtection="0">
      <alignment horizontal="left"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2" fillId="2" borderId="0" applyNumberFormat="0" applyBorder="0" applyAlignment="0" applyProtection="0"/>
    <xf numFmtId="0" fontId="15" fillId="24" borderId="0" applyNumberFormat="0" applyBorder="0" applyAlignment="0" applyProtection="0"/>
    <xf numFmtId="0" fontId="66" fillId="0" borderId="15" applyNumberFormat="0" applyFill="0" applyAlignment="0" applyProtection="0"/>
    <xf numFmtId="0" fontId="19" fillId="0" borderId="0">
      <alignment/>
      <protection/>
    </xf>
    <xf numFmtId="0" fontId="30" fillId="0" borderId="0">
      <alignment/>
      <protection/>
    </xf>
    <xf numFmtId="0" fontId="66" fillId="0" borderId="15" applyNumberFormat="0" applyFill="0" applyAlignment="0" applyProtection="0"/>
    <xf numFmtId="0" fontId="19" fillId="0" borderId="0">
      <alignment/>
      <protection/>
    </xf>
    <xf numFmtId="0" fontId="30" fillId="0" borderId="0">
      <alignment/>
      <protection/>
    </xf>
    <xf numFmtId="0" fontId="23" fillId="56" borderId="0" applyNumberFormat="0" applyBorder="0" applyAlignment="0" applyProtection="0"/>
    <xf numFmtId="0" fontId="14" fillId="22" borderId="0" applyNumberFormat="0" applyBorder="0" applyAlignment="0" applyProtection="0"/>
    <xf numFmtId="0" fontId="22" fillId="57" borderId="0" applyNumberFormat="0" applyBorder="0" applyAlignment="0" applyProtection="0"/>
    <xf numFmtId="0" fontId="15" fillId="2" borderId="0" applyNumberFormat="0" applyBorder="0" applyAlignment="0" applyProtection="0"/>
    <xf numFmtId="0" fontId="23" fillId="56" borderId="0" applyNumberFormat="0" applyBorder="0" applyAlignment="0" applyProtection="0"/>
    <xf numFmtId="0" fontId="14" fillId="22" borderId="0" applyNumberFormat="0" applyBorder="0" applyAlignment="0" applyProtection="0"/>
    <xf numFmtId="0" fontId="22" fillId="57" borderId="0" applyNumberFormat="0" applyBorder="0" applyAlignment="0" applyProtection="0"/>
    <xf numFmtId="0" fontId="19" fillId="0" borderId="0">
      <alignment/>
      <protection locked="0"/>
    </xf>
    <xf numFmtId="0" fontId="23" fillId="5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9" fillId="0" borderId="0">
      <alignment/>
      <protection locked="0"/>
    </xf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22" borderId="0" applyNumberFormat="0" applyBorder="0" applyAlignment="0" applyProtection="0"/>
    <xf numFmtId="0" fontId="12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30" borderId="0" applyNumberFormat="0" applyBorder="0" applyAlignment="0" applyProtection="0"/>
    <xf numFmtId="0" fontId="12" fillId="2" borderId="0" applyNumberFormat="0" applyBorder="0" applyAlignment="0" applyProtection="0"/>
    <xf numFmtId="0" fontId="14" fillId="22" borderId="0" applyNumberFormat="0" applyBorder="0" applyAlignment="0" applyProtection="0"/>
    <xf numFmtId="0" fontId="23" fillId="30" borderId="0" applyNumberFormat="0" applyBorder="0" applyAlignment="0" applyProtection="0"/>
    <xf numFmtId="0" fontId="14" fillId="17" borderId="0" applyNumberFormat="0" applyBorder="0" applyAlignment="0" applyProtection="0"/>
    <xf numFmtId="0" fontId="23" fillId="56" borderId="0" applyNumberFormat="0" applyBorder="0" applyAlignment="0" applyProtection="0"/>
    <xf numFmtId="0" fontId="14" fillId="4" borderId="0" applyNumberFormat="0" applyBorder="0" applyAlignment="0" applyProtection="0"/>
    <xf numFmtId="0" fontId="23" fillId="30" borderId="0" applyNumberFormat="0" applyBorder="0" applyAlignment="0" applyProtection="0"/>
    <xf numFmtId="0" fontId="23" fillId="56" borderId="0" applyNumberFormat="0" applyBorder="0" applyAlignment="0" applyProtection="0"/>
    <xf numFmtId="0" fontId="14" fillId="4" borderId="0" applyNumberFormat="0" applyBorder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  <xf numFmtId="0" fontId="14" fillId="4" borderId="0" applyNumberFormat="0" applyBorder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  <xf numFmtId="0" fontId="14" fillId="4" borderId="0" applyNumberFormat="0" applyBorder="0" applyAlignment="0" applyProtection="0"/>
    <xf numFmtId="0" fontId="23" fillId="30" borderId="0" applyNumberFormat="0" applyBorder="0" applyAlignment="0" applyProtection="0"/>
    <xf numFmtId="0" fontId="23" fillId="56" borderId="0" applyNumberFormat="0" applyBorder="0" applyAlignment="0" applyProtection="0"/>
    <xf numFmtId="0" fontId="3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182" fontId="63" fillId="0" borderId="0">
      <alignment/>
      <protection/>
    </xf>
    <xf numFmtId="0" fontId="14" fillId="13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30" borderId="0" applyNumberFormat="0" applyBorder="0" applyAlignment="0" applyProtection="0"/>
    <xf numFmtId="0" fontId="14" fillId="17" borderId="0" applyNumberFormat="0" applyBorder="0" applyAlignment="0" applyProtection="0"/>
    <xf numFmtId="0" fontId="23" fillId="5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3" fillId="30" borderId="0" applyNumberFormat="0" applyBorder="0" applyAlignment="0" applyProtection="0"/>
    <xf numFmtId="0" fontId="23" fillId="54" borderId="0" applyNumberFormat="0" applyBorder="0" applyAlignment="0" applyProtection="0"/>
    <xf numFmtId="0" fontId="14" fillId="2" borderId="0" applyNumberFormat="0" applyBorder="0" applyAlignment="0" applyProtection="0"/>
    <xf numFmtId="0" fontId="23" fillId="44" borderId="0" applyNumberFormat="0" applyBorder="0" applyAlignment="0" applyProtection="0"/>
    <xf numFmtId="0" fontId="23" fillId="54" borderId="0" applyNumberFormat="0" applyBorder="0" applyAlignment="0" applyProtection="0"/>
    <xf numFmtId="0" fontId="14" fillId="2" borderId="0" applyNumberFormat="0" applyBorder="0" applyAlignment="0" applyProtection="0"/>
    <xf numFmtId="0" fontId="23" fillId="54" borderId="0" applyNumberFormat="0" applyBorder="0" applyAlignment="0" applyProtection="0"/>
    <xf numFmtId="0" fontId="14" fillId="2" borderId="0" applyNumberFormat="0" applyBorder="0" applyAlignment="0" applyProtection="0"/>
    <xf numFmtId="0" fontId="50" fillId="13" borderId="0" applyNumberFormat="0" applyBorder="0" applyAlignment="0" applyProtection="0"/>
    <xf numFmtId="0" fontId="14" fillId="2" borderId="0" applyNumberFormat="0" applyBorder="0" applyAlignment="0" applyProtection="0"/>
    <xf numFmtId="0" fontId="50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4" borderId="0" applyNumberFormat="0" applyBorder="0" applyAlignment="0" applyProtection="0"/>
    <xf numFmtId="0" fontId="14" fillId="2" borderId="0" applyNumberFormat="0" applyBorder="0" applyAlignment="0" applyProtection="0"/>
    <xf numFmtId="0" fontId="6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3" fontId="68" fillId="0" borderId="0">
      <alignment/>
      <protection/>
    </xf>
    <xf numFmtId="0" fontId="14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30" borderId="0" applyNumberFormat="0" applyBorder="0" applyAlignment="0" applyProtection="0"/>
    <xf numFmtId="0" fontId="23" fillId="56" borderId="0" applyNumberFormat="0" applyBorder="0" applyAlignment="0" applyProtection="0"/>
    <xf numFmtId="0" fontId="14" fillId="13" borderId="0" applyNumberFormat="0" applyBorder="0" applyAlignment="0" applyProtection="0"/>
    <xf numFmtId="0" fontId="23" fillId="16" borderId="0" applyNumberFormat="0" applyBorder="0" applyAlignment="0" applyProtection="0"/>
    <xf numFmtId="0" fontId="14" fillId="13" borderId="0" applyNumberFormat="0" applyBorder="0" applyAlignment="0" applyProtection="0"/>
    <xf numFmtId="0" fontId="23" fillId="16" borderId="0" applyNumberFormat="0" applyBorder="0" applyAlignment="0" applyProtection="0"/>
    <xf numFmtId="0" fontId="14" fillId="13" borderId="0" applyNumberFormat="0" applyBorder="0" applyAlignment="0" applyProtection="0"/>
    <xf numFmtId="0" fontId="36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179" fontId="44" fillId="0" borderId="0">
      <alignment/>
      <protection/>
    </xf>
    <xf numFmtId="0" fontId="23" fillId="16" borderId="0" applyNumberFormat="0" applyBorder="0" applyAlignment="0" applyProtection="0"/>
    <xf numFmtId="0" fontId="23" fillId="3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3" fillId="3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6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23" fillId="53" borderId="0" applyNumberFormat="0" applyBorder="0" applyAlignment="0" applyProtection="0"/>
    <xf numFmtId="0" fontId="36" fillId="4" borderId="0" applyNumberFormat="0" applyBorder="0" applyAlignment="0" applyProtection="0"/>
    <xf numFmtId="0" fontId="14" fillId="28" borderId="0" applyNumberFormat="0" applyBorder="0" applyAlignment="0" applyProtection="0"/>
    <xf numFmtId="0" fontId="23" fillId="12" borderId="0" applyNumberFormat="0" applyBorder="0" applyAlignment="0" applyProtection="0"/>
    <xf numFmtId="0" fontId="14" fillId="28" borderId="0" applyNumberFormat="0" applyBorder="0" applyAlignment="0" applyProtection="0"/>
    <xf numFmtId="0" fontId="23" fillId="12" borderId="0" applyNumberFormat="0" applyBorder="0" applyAlignment="0" applyProtection="0"/>
    <xf numFmtId="0" fontId="48" fillId="27" borderId="0" applyNumberFormat="0" applyBorder="0" applyAlignment="0" applyProtection="0"/>
    <xf numFmtId="0" fontId="36" fillId="4" borderId="0" applyNumberFormat="0" applyBorder="0" applyAlignment="0" applyProtection="0"/>
    <xf numFmtId="0" fontId="14" fillId="2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36" fillId="4" borderId="0" applyNumberFormat="0" applyBorder="0" applyAlignment="0" applyProtection="0"/>
    <xf numFmtId="0" fontId="14" fillId="28" borderId="0" applyNumberFormat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28" borderId="0" applyNumberFormat="0" applyBorder="0" applyAlignment="0" applyProtection="0"/>
    <xf numFmtId="0" fontId="58" fillId="58" borderId="16">
      <alignment/>
      <protection locked="0"/>
    </xf>
    <xf numFmtId="0" fontId="15" fillId="22" borderId="0" applyNumberFormat="0" applyBorder="0" applyAlignment="0" applyProtection="0"/>
    <xf numFmtId="0" fontId="58" fillId="58" borderId="16">
      <alignment/>
      <protection locked="0"/>
    </xf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1" fillId="4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9" fillId="2" borderId="0" applyNumberFormat="0" applyBorder="0" applyAlignment="0" applyProtection="0"/>
    <xf numFmtId="0" fontId="58" fillId="58" borderId="16">
      <alignment/>
      <protection locked="0"/>
    </xf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176" fontId="69" fillId="0" borderId="0" applyFont="0" applyFill="0" applyBorder="0" applyAlignment="0" applyProtection="0"/>
    <xf numFmtId="0" fontId="15" fillId="22" borderId="0" applyNumberFormat="0" applyBorder="0" applyAlignment="0" applyProtection="0"/>
    <xf numFmtId="0" fontId="26" fillId="0" borderId="0">
      <alignment vertical="center"/>
      <protection/>
    </xf>
    <xf numFmtId="0" fontId="14" fillId="24" borderId="0" applyNumberFormat="0" applyBorder="0" applyAlignment="0" applyProtection="0"/>
    <xf numFmtId="0" fontId="15" fillId="22" borderId="0" applyNumberFormat="0" applyBorder="0" applyAlignment="0" applyProtection="0"/>
    <xf numFmtId="0" fontId="23" fillId="53" borderId="0" applyNumberFormat="0" applyBorder="0" applyAlignment="0" applyProtection="0"/>
    <xf numFmtId="0" fontId="14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2" fillId="57" borderId="0" applyNumberFormat="0" applyBorder="0" applyAlignment="0" applyProtection="0"/>
    <xf numFmtId="0" fontId="15" fillId="4" borderId="0" applyNumberFormat="0" applyBorder="0" applyAlignment="0" applyProtection="0"/>
    <xf numFmtId="0" fontId="36" fillId="4" borderId="0" applyNumberFormat="0" applyBorder="0" applyAlignment="0" applyProtection="0"/>
    <xf numFmtId="0" fontId="27" fillId="54" borderId="0" applyNumberFormat="0" applyBorder="0" applyAlignment="0" applyProtection="0"/>
    <xf numFmtId="0" fontId="15" fillId="4" borderId="0" applyNumberFormat="0" applyBorder="0" applyAlignment="0" applyProtection="0"/>
    <xf numFmtId="0" fontId="24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36" fillId="4" borderId="0" applyNumberFormat="0" applyBorder="0" applyAlignment="0" applyProtection="0"/>
    <xf numFmtId="0" fontId="14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3" fillId="0" borderId="0">
      <alignment horizontal="center" wrapText="1"/>
      <protection locked="0"/>
    </xf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3" fillId="54" borderId="0" applyNumberFormat="0" applyBorder="0" applyAlignment="0" applyProtection="0"/>
    <xf numFmtId="0" fontId="15" fillId="13" borderId="0" applyNumberFormat="0" applyBorder="0" applyAlignment="0" applyProtection="0"/>
    <xf numFmtId="0" fontId="32" fillId="0" borderId="0" applyNumberFormat="0" applyFill="0" applyBorder="0" applyAlignment="0" applyProtection="0"/>
    <xf numFmtId="183" fontId="32" fillId="0" borderId="0" applyFill="0" applyBorder="0" applyAlignment="0">
      <protection/>
    </xf>
    <xf numFmtId="0" fontId="23" fillId="5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22" fillId="51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3" fillId="5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22" fillId="5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36" fillId="4" borderId="0" applyNumberFormat="0" applyBorder="0" applyAlignment="0" applyProtection="0"/>
    <xf numFmtId="0" fontId="14" fillId="3" borderId="0" applyNumberFormat="0" applyBorder="0" applyAlignment="0" applyProtection="0"/>
    <xf numFmtId="0" fontId="9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7" fillId="30" borderId="0" applyNumberFormat="0" applyBorder="0" applyAlignment="0" applyProtection="0"/>
    <xf numFmtId="0" fontId="14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14" fontId="43" fillId="0" borderId="0">
      <alignment horizontal="center" wrapText="1"/>
      <protection locked="0"/>
    </xf>
    <xf numFmtId="0" fontId="27" fillId="12" borderId="0" applyNumberFormat="0" applyBorder="0" applyAlignment="0" applyProtection="0"/>
    <xf numFmtId="0" fontId="56" fillId="40" borderId="0" applyNumberFormat="0" applyBorder="0" applyAlignment="0" applyProtection="0"/>
    <xf numFmtId="0" fontId="14" fillId="16" borderId="0" applyNumberFormat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64" fillId="17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23" fillId="54" borderId="0" applyNumberFormat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182" fontId="63" fillId="0" borderId="0">
      <alignment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3" fillId="54" borderId="0" applyNumberFormat="0" applyBorder="0" applyAlignment="0" applyProtection="0"/>
    <xf numFmtId="0" fontId="14" fillId="13" borderId="0" applyNumberFormat="0" applyBorder="0" applyAlignment="0" applyProtection="0"/>
    <xf numFmtId="182" fontId="63" fillId="0" borderId="0">
      <alignment/>
      <protection/>
    </xf>
    <xf numFmtId="0" fontId="14" fillId="13" borderId="0" applyNumberFormat="0" applyBorder="0" applyAlignment="0" applyProtection="0"/>
    <xf numFmtId="0" fontId="32" fillId="0" borderId="0">
      <alignment vertical="top"/>
      <protection/>
    </xf>
    <xf numFmtId="0" fontId="6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32" fillId="0" borderId="0">
      <alignment vertical="top"/>
      <protection/>
    </xf>
    <xf numFmtId="0" fontId="6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24" borderId="0" applyNumberFormat="0" applyBorder="0" applyAlignment="0" applyProtection="0"/>
    <xf numFmtId="0" fontId="26" fillId="0" borderId="0">
      <alignment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3" fillId="54" borderId="0" applyNumberFormat="0" applyBorder="0" applyAlignment="0" applyProtection="0"/>
    <xf numFmtId="0" fontId="27" fillId="53" borderId="0" applyNumberFormat="0" applyBorder="0" applyAlignment="0" applyProtection="0"/>
    <xf numFmtId="0" fontId="67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3" borderId="0" applyNumberFormat="0" applyBorder="0" applyAlignment="0" applyProtection="0"/>
    <xf numFmtId="0" fontId="27" fillId="59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14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3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14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3" borderId="0" applyNumberFormat="0" applyBorder="0" applyAlignment="0" applyProtection="0"/>
    <xf numFmtId="0" fontId="14" fillId="0" borderId="0">
      <alignment vertical="center"/>
      <protection/>
    </xf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4" fillId="60" borderId="0" applyNumberFormat="0" applyBorder="0" applyAlignment="0" applyProtection="0"/>
    <xf numFmtId="0" fontId="14" fillId="24" borderId="0" applyNumberFormat="0" applyBorder="0" applyAlignment="0" applyProtection="0"/>
    <xf numFmtId="0" fontId="24" fillId="61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7" fillId="62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23" fillId="4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3" fillId="53" borderId="0" applyNumberFormat="0" applyBorder="0" applyAlignment="0" applyProtection="0"/>
    <xf numFmtId="0" fontId="9" fillId="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2" fillId="2" borderId="0" applyNumberFormat="0" applyBorder="0" applyAlignment="0" applyProtection="0"/>
    <xf numFmtId="0" fontId="15" fillId="24" borderId="0" applyNumberFormat="0" applyBorder="0" applyAlignment="0" applyProtection="0"/>
    <xf numFmtId="0" fontId="12" fillId="2" borderId="0" applyNumberFormat="0" applyBorder="0" applyAlignment="0" applyProtection="0"/>
    <xf numFmtId="0" fontId="14" fillId="0" borderId="0">
      <alignment vertical="center"/>
      <protection/>
    </xf>
    <xf numFmtId="0" fontId="15" fillId="24" borderId="0" applyNumberFormat="0" applyBorder="0" applyAlignment="0" applyProtection="0"/>
    <xf numFmtId="0" fontId="12" fillId="2" borderId="0" applyNumberFormat="0" applyBorder="0" applyAlignment="0" applyProtection="0"/>
    <xf numFmtId="0" fontId="15" fillId="24" borderId="0" applyNumberFormat="0" applyBorder="0" applyAlignment="0" applyProtection="0"/>
    <xf numFmtId="0" fontId="12" fillId="2" borderId="0" applyNumberFormat="0" applyBorder="0" applyAlignment="0" applyProtection="0"/>
    <xf numFmtId="0" fontId="14" fillId="0" borderId="0">
      <alignment vertical="center"/>
      <protection/>
    </xf>
    <xf numFmtId="0" fontId="15" fillId="24" borderId="0" applyNumberFormat="0" applyBorder="0" applyAlignment="0" applyProtection="0"/>
    <xf numFmtId="0" fontId="34" fillId="0" borderId="0" applyProtection="0">
      <alignment/>
    </xf>
    <xf numFmtId="0" fontId="24" fillId="60" borderId="0" applyNumberFormat="0" applyBorder="0" applyAlignment="0" applyProtection="0"/>
    <xf numFmtId="0" fontId="12" fillId="2" borderId="0" applyNumberFormat="0" applyBorder="0" applyAlignment="0" applyProtection="0"/>
    <xf numFmtId="0" fontId="14" fillId="0" borderId="0">
      <alignment vertical="center"/>
      <protection/>
    </xf>
    <xf numFmtId="0" fontId="15" fillId="24" borderId="0" applyNumberFormat="0" applyBorder="0" applyAlignment="0" applyProtection="0"/>
    <xf numFmtId="0" fontId="12" fillId="2" borderId="0" applyNumberFormat="0" applyBorder="0" applyAlignment="0" applyProtection="0"/>
    <xf numFmtId="0" fontId="15" fillId="24" borderId="0" applyNumberFormat="0" applyBorder="0" applyAlignment="0" applyProtection="0"/>
    <xf numFmtId="0" fontId="27" fillId="5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30" borderId="0" applyNumberFormat="0" applyBorder="0" applyAlignment="0" applyProtection="0"/>
    <xf numFmtId="14" fontId="43" fillId="0" borderId="0">
      <alignment horizontal="center" wrapText="1"/>
      <protection locked="0"/>
    </xf>
    <xf numFmtId="0" fontId="27" fillId="12" borderId="0" applyNumberFormat="0" applyBorder="0" applyAlignment="0" applyProtection="0"/>
    <xf numFmtId="0" fontId="27" fillId="5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6" fillId="0" borderId="0">
      <alignment vertical="center"/>
      <protection/>
    </xf>
    <xf numFmtId="0" fontId="23" fillId="44" borderId="0" applyNumberFormat="0" applyBorder="0" applyAlignment="0" applyProtection="0"/>
    <xf numFmtId="0" fontId="72" fillId="0" borderId="0" applyNumberFormat="0" applyFill="0" applyBorder="0" applyAlignment="0" applyProtection="0"/>
    <xf numFmtId="0" fontId="23" fillId="4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9" fillId="0" borderId="0">
      <alignment/>
      <protection locked="0"/>
    </xf>
    <xf numFmtId="0" fontId="50" fillId="13" borderId="0" applyNumberFormat="0" applyBorder="0" applyAlignment="0" applyProtection="0"/>
    <xf numFmtId="0" fontId="22" fillId="57" borderId="0" applyNumberFormat="0" applyBorder="0" applyAlignment="0" applyProtection="0"/>
    <xf numFmtId="0" fontId="50" fillId="13" borderId="0" applyNumberFormat="0" applyBorder="0" applyAlignment="0" applyProtection="0"/>
    <xf numFmtId="0" fontId="22" fillId="57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1" borderId="0" applyNumberFormat="0" applyBorder="0" applyAlignment="0" applyProtection="0"/>
    <xf numFmtId="0" fontId="27" fillId="56" borderId="0" applyNumberFormat="0" applyBorder="0" applyAlignment="0" applyProtection="0"/>
    <xf numFmtId="0" fontId="9" fillId="2" borderId="0" applyNumberFormat="0" applyBorder="0" applyAlignment="0" applyProtection="0"/>
    <xf numFmtId="0" fontId="36" fillId="4" borderId="0" applyNumberFormat="0" applyBorder="0" applyAlignment="0" applyProtection="0"/>
    <xf numFmtId="0" fontId="24" fillId="11" borderId="0" applyNumberFormat="0" applyBorder="0" applyAlignment="0" applyProtection="0"/>
    <xf numFmtId="0" fontId="22" fillId="51" borderId="0" applyNumberFormat="0" applyBorder="0" applyAlignment="0" applyProtection="0"/>
    <xf numFmtId="0" fontId="44" fillId="0" borderId="0">
      <alignment/>
      <protection/>
    </xf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9" fillId="2" borderId="0" applyNumberFormat="0" applyBorder="0" applyAlignment="0" applyProtection="0"/>
    <xf numFmtId="0" fontId="24" fillId="7" borderId="0" applyNumberFormat="0" applyBorder="0" applyAlignment="0" applyProtection="0"/>
    <xf numFmtId="0" fontId="9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0" borderId="0" applyNumberFormat="0" applyBorder="0" applyAlignment="0" applyProtection="0"/>
    <xf numFmtId="0" fontId="41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2" fillId="2" borderId="0" applyNumberFormat="0" applyBorder="0" applyAlignment="0" applyProtection="0"/>
    <xf numFmtId="184" fontId="20" fillId="0" borderId="0" applyFont="0" applyFill="0" applyBorder="0" applyAlignment="0" applyProtection="0"/>
    <xf numFmtId="0" fontId="24" fillId="7" borderId="0" applyNumberFormat="0" applyBorder="0" applyAlignment="0" applyProtection="0"/>
    <xf numFmtId="0" fontId="12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0" borderId="0" applyNumberFormat="0" applyBorder="0" applyAlignment="0" applyProtection="0"/>
    <xf numFmtId="0" fontId="24" fillId="64" borderId="0" applyNumberFormat="0" applyBorder="0" applyAlignment="0" applyProtection="0"/>
    <xf numFmtId="0" fontId="22" fillId="65" borderId="0" applyNumberFormat="0" applyBorder="0" applyAlignment="0" applyProtection="0"/>
    <xf numFmtId="0" fontId="36" fillId="4" borderId="0" applyNumberFormat="0" applyBorder="0" applyAlignment="0" applyProtection="0"/>
    <xf numFmtId="0" fontId="22" fillId="6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4" borderId="0" applyNumberFormat="0" applyBorder="0" applyAlignment="0" applyProtection="0"/>
    <xf numFmtId="0" fontId="58" fillId="58" borderId="16">
      <alignment/>
      <protection locked="0"/>
    </xf>
    <xf numFmtId="0" fontId="27" fillId="44" borderId="0" applyNumberFormat="0" applyBorder="0" applyAlignment="0" applyProtection="0"/>
    <xf numFmtId="0" fontId="24" fillId="66" borderId="0" applyNumberFormat="0" applyBorder="0" applyAlignment="0" applyProtection="0"/>
    <xf numFmtId="0" fontId="22" fillId="51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6" borderId="0" applyNumberFormat="0" applyBorder="0" applyAlignment="0" applyProtection="0"/>
    <xf numFmtId="0" fontId="26" fillId="0" borderId="0">
      <alignment/>
      <protection/>
    </xf>
    <xf numFmtId="0" fontId="27" fillId="68" borderId="0" applyNumberFormat="0" applyBorder="0" applyAlignment="0" applyProtection="0"/>
    <xf numFmtId="0" fontId="43" fillId="0" borderId="0">
      <alignment horizontal="center" wrapText="1"/>
      <protection locked="0"/>
    </xf>
    <xf numFmtId="0" fontId="73" fillId="0" borderId="0" applyNumberFormat="0" applyFill="0" applyBorder="0" applyAlignment="0" applyProtection="0"/>
    <xf numFmtId="0" fontId="43" fillId="0" borderId="0">
      <alignment horizontal="center" wrapText="1"/>
      <protection locked="0"/>
    </xf>
    <xf numFmtId="0" fontId="36" fillId="4" borderId="0" applyNumberFormat="0" applyBorder="0" applyAlignment="0" applyProtection="0"/>
    <xf numFmtId="0" fontId="20" fillId="0" borderId="0">
      <alignment/>
      <protection/>
    </xf>
    <xf numFmtId="0" fontId="36" fillId="4" borderId="0" applyNumberFormat="0" applyBorder="0" applyAlignment="0" applyProtection="0"/>
    <xf numFmtId="0" fontId="74" fillId="55" borderId="13" applyNumberFormat="0" applyAlignment="0" applyProtection="0"/>
    <xf numFmtId="3" fontId="68" fillId="0" borderId="0">
      <alignment/>
      <protection/>
    </xf>
    <xf numFmtId="3" fontId="68" fillId="0" borderId="0">
      <alignment/>
      <protection/>
    </xf>
    <xf numFmtId="185" fontId="75" fillId="0" borderId="18" applyAlignment="0" applyProtection="0"/>
    <xf numFmtId="185" fontId="75" fillId="0" borderId="18" applyAlignment="0" applyProtection="0"/>
    <xf numFmtId="185" fontId="75" fillId="0" borderId="18" applyAlignment="0" applyProtection="0"/>
    <xf numFmtId="0" fontId="14" fillId="0" borderId="0">
      <alignment vertical="center"/>
      <protection/>
    </xf>
    <xf numFmtId="183" fontId="32" fillId="0" borderId="0" applyFill="0" applyBorder="0" applyAlignment="0">
      <protection/>
    </xf>
    <xf numFmtId="183" fontId="32" fillId="0" borderId="0" applyFill="0" applyBorder="0" applyAlignment="0">
      <protection/>
    </xf>
    <xf numFmtId="0" fontId="12" fillId="2" borderId="0" applyNumberFormat="0" applyBorder="0" applyAlignment="0" applyProtection="0"/>
    <xf numFmtId="0" fontId="76" fillId="21" borderId="7" applyNumberFormat="0" applyAlignment="0" applyProtection="0"/>
    <xf numFmtId="0" fontId="12" fillId="2" borderId="0" applyNumberFormat="0" applyBorder="0" applyAlignment="0" applyProtection="0"/>
    <xf numFmtId="0" fontId="41" fillId="4" borderId="0" applyNumberFormat="0" applyBorder="0" applyAlignment="0" applyProtection="0"/>
    <xf numFmtId="0" fontId="76" fillId="21" borderId="7" applyNumberFormat="0" applyAlignment="0" applyProtection="0"/>
    <xf numFmtId="0" fontId="65" fillId="55" borderId="13" applyNumberFormat="0" applyAlignment="0" applyProtection="0"/>
    <xf numFmtId="0" fontId="7" fillId="0" borderId="0">
      <alignment vertical="center"/>
      <protection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77" fillId="0" borderId="0" applyFont="0" applyFill="0" applyBorder="0" applyAlignment="0" applyProtection="0"/>
    <xf numFmtId="179" fontId="44" fillId="0" borderId="0">
      <alignment/>
      <protection/>
    </xf>
    <xf numFmtId="179" fontId="44" fillId="0" borderId="0">
      <alignment/>
      <protection/>
    </xf>
    <xf numFmtId="186" fontId="20" fillId="0" borderId="0" applyFont="0" applyFill="0" applyBorder="0" applyAlignment="0" applyProtection="0"/>
    <xf numFmtId="178" fontId="20" fillId="0" borderId="0">
      <alignment/>
      <protection/>
    </xf>
    <xf numFmtId="178" fontId="20" fillId="0" borderId="0">
      <alignment/>
      <protection/>
    </xf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12" fillId="2" borderId="0" applyNumberFormat="0" applyBorder="0" applyAlignment="0" applyProtection="0"/>
    <xf numFmtId="181" fontId="20" fillId="0" borderId="0" applyFont="0" applyFill="0" applyBorder="0" applyAlignment="0" applyProtection="0"/>
    <xf numFmtId="177" fontId="44" fillId="0" borderId="0">
      <alignment/>
      <protection/>
    </xf>
    <xf numFmtId="0" fontId="36" fillId="4" borderId="0" applyNumberFormat="0" applyBorder="0" applyAlignment="0" applyProtection="0"/>
    <xf numFmtId="177" fontId="44" fillId="0" borderId="0">
      <alignment/>
      <protection/>
    </xf>
    <xf numFmtId="177" fontId="44" fillId="0" borderId="0">
      <alignment/>
      <protection/>
    </xf>
    <xf numFmtId="0" fontId="34" fillId="0" borderId="0" applyProtection="0">
      <alignment/>
    </xf>
    <xf numFmtId="0" fontId="34" fillId="0" borderId="0" applyProtection="0">
      <alignment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44" fillId="0" borderId="0">
      <alignment/>
      <protection/>
    </xf>
    <xf numFmtId="187" fontId="44" fillId="0" borderId="0">
      <alignment/>
      <protection/>
    </xf>
    <xf numFmtId="0" fontId="14" fillId="0" borderId="0">
      <alignment vertical="center"/>
      <protection/>
    </xf>
    <xf numFmtId="187" fontId="44" fillId="0" borderId="0">
      <alignment/>
      <protection/>
    </xf>
    <xf numFmtId="0" fontId="60" fillId="0" borderId="0" applyNumberForma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2" fontId="34" fillId="0" borderId="0" applyProtection="0">
      <alignment/>
    </xf>
    <xf numFmtId="2" fontId="34" fillId="0" borderId="0" applyProtection="0">
      <alignment/>
    </xf>
    <xf numFmtId="2" fontId="34" fillId="0" borderId="0" applyProtection="0">
      <alignment/>
    </xf>
    <xf numFmtId="0" fontId="79" fillId="0" borderId="0" applyNumberFormat="0" applyFill="0" applyBorder="0" applyAlignment="0" applyProtection="0"/>
    <xf numFmtId="0" fontId="20" fillId="0" borderId="0">
      <alignment/>
      <protection/>
    </xf>
    <xf numFmtId="4" fontId="78" fillId="0" borderId="0" applyFont="0" applyFill="0" applyBorder="0" applyAlignment="0" applyProtection="0"/>
    <xf numFmtId="0" fontId="9" fillId="2" borderId="0" applyNumberFormat="0" applyBorder="0" applyAlignment="0" applyProtection="0"/>
    <xf numFmtId="0" fontId="59" fillId="17" borderId="0" applyNumberFormat="0" applyBorder="0" applyAlignment="0" applyProtection="0"/>
    <xf numFmtId="0" fontId="20" fillId="0" borderId="0">
      <alignment/>
      <protection/>
    </xf>
    <xf numFmtId="0" fontId="9" fillId="2" borderId="0" applyNumberFormat="0" applyBorder="0" applyAlignment="0" applyProtection="0"/>
    <xf numFmtId="38" fontId="82" fillId="21" borderId="0" applyNumberFormat="0" applyBorder="0" applyAlignment="0" applyProtection="0"/>
    <xf numFmtId="38" fontId="82" fillId="21" borderId="0" applyNumberFormat="0" applyBorder="0" applyAlignment="0" applyProtection="0"/>
    <xf numFmtId="0" fontId="12" fillId="2" borderId="0" applyNumberFormat="0" applyBorder="0" applyAlignment="0" applyProtection="0"/>
    <xf numFmtId="38" fontId="82" fillId="21" borderId="0" applyNumberFormat="0" applyBorder="0" applyAlignment="0" applyProtection="0"/>
    <xf numFmtId="0" fontId="23" fillId="44" borderId="0" applyNumberFormat="0" applyBorder="0" applyAlignment="0" applyProtection="0"/>
    <xf numFmtId="0" fontId="52" fillId="0" borderId="19" applyNumberFormat="0" applyAlignment="0" applyProtection="0"/>
    <xf numFmtId="0" fontId="23" fillId="44" borderId="0" applyNumberFormat="0" applyBorder="0" applyAlignment="0" applyProtection="0"/>
    <xf numFmtId="0" fontId="52" fillId="0" borderId="19" applyNumberFormat="0" applyAlignment="0" applyProtection="0"/>
    <xf numFmtId="0" fontId="23" fillId="44" borderId="0" applyNumberFormat="0" applyBorder="0" applyAlignment="0" applyProtection="0"/>
    <xf numFmtId="0" fontId="52" fillId="0" borderId="19" applyNumberFormat="0" applyAlignment="0" applyProtection="0"/>
    <xf numFmtId="0" fontId="23" fillId="44" borderId="0" applyNumberFormat="0" applyBorder="0" applyAlignment="0" applyProtection="0"/>
    <xf numFmtId="0" fontId="52" fillId="0" borderId="20">
      <alignment horizontal="left" vertical="center"/>
      <protection/>
    </xf>
    <xf numFmtId="0" fontId="23" fillId="44" borderId="0" applyNumberFormat="0" applyBorder="0" applyAlignment="0" applyProtection="0"/>
    <xf numFmtId="0" fontId="52" fillId="0" borderId="20">
      <alignment horizontal="left" vertical="center"/>
      <protection/>
    </xf>
    <xf numFmtId="0" fontId="23" fillId="44" borderId="0" applyNumberFormat="0" applyBorder="0" applyAlignment="0" applyProtection="0"/>
    <xf numFmtId="0" fontId="52" fillId="0" borderId="20">
      <alignment horizontal="left" vertical="center"/>
      <protection/>
    </xf>
    <xf numFmtId="0" fontId="14" fillId="0" borderId="0">
      <alignment vertical="center"/>
      <protection/>
    </xf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4" fillId="0" borderId="0">
      <alignment vertical="center"/>
      <protection/>
    </xf>
    <xf numFmtId="0" fontId="85" fillId="0" borderId="15" applyNumberFormat="0" applyFill="0" applyAlignment="0" applyProtection="0"/>
    <xf numFmtId="0" fontId="23" fillId="12" borderId="0" applyNumberFormat="0" applyBorder="0" applyAlignment="0" applyProtection="0"/>
    <xf numFmtId="0" fontId="85" fillId="0" borderId="15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 applyProtection="0">
      <alignment/>
    </xf>
    <xf numFmtId="0" fontId="62" fillId="0" borderId="0" applyProtection="0">
      <alignment/>
    </xf>
    <xf numFmtId="0" fontId="9" fillId="2" borderId="0" applyNumberFormat="0" applyBorder="0" applyAlignment="0" applyProtection="0"/>
    <xf numFmtId="0" fontId="52" fillId="0" borderId="0" applyProtection="0">
      <alignment/>
    </xf>
    <xf numFmtId="0" fontId="52" fillId="0" borderId="0" applyProtection="0">
      <alignment/>
    </xf>
    <xf numFmtId="0" fontId="52" fillId="0" borderId="0" applyProtection="0">
      <alignment/>
    </xf>
    <xf numFmtId="0" fontId="86" fillId="0" borderId="0" applyNumberFormat="0" applyFill="0" applyBorder="0" applyAlignment="0" applyProtection="0"/>
    <xf numFmtId="0" fontId="87" fillId="28" borderId="7" applyNumberFormat="0" applyAlignment="0" applyProtection="0"/>
    <xf numFmtId="0" fontId="9" fillId="2" borderId="0" applyNumberFormat="0" applyBorder="0" applyAlignment="0" applyProtection="0"/>
    <xf numFmtId="0" fontId="56" fillId="40" borderId="0" applyNumberFormat="0" applyBorder="0" applyAlignment="0" applyProtection="0"/>
    <xf numFmtId="10" fontId="82" fillId="69" borderId="22" applyNumberFormat="0" applyBorder="0" applyAlignment="0" applyProtection="0"/>
    <xf numFmtId="10" fontId="82" fillId="69" borderId="22" applyNumberFormat="0" applyBorder="0" applyAlignment="0" applyProtection="0"/>
    <xf numFmtId="10" fontId="82" fillId="69" borderId="22" applyNumberFormat="0" applyBorder="0" applyAlignment="0" applyProtection="0"/>
    <xf numFmtId="0" fontId="87" fillId="28" borderId="7" applyNumberFormat="0" applyAlignment="0" applyProtection="0"/>
    <xf numFmtId="180" fontId="88" fillId="70" borderId="0">
      <alignment/>
      <protection/>
    </xf>
    <xf numFmtId="180" fontId="88" fillId="70" borderId="0">
      <alignment/>
      <protection/>
    </xf>
    <xf numFmtId="180" fontId="88" fillId="70" borderId="0">
      <alignment/>
      <protection/>
    </xf>
    <xf numFmtId="9" fontId="14" fillId="0" borderId="0" applyFont="0" applyFill="0" applyBorder="0" applyAlignment="0" applyProtection="0"/>
    <xf numFmtId="0" fontId="87" fillId="28" borderId="7" applyNumberFormat="0" applyAlignment="0" applyProtection="0"/>
    <xf numFmtId="9" fontId="89" fillId="0" borderId="0" applyFont="0" applyFill="0" applyBorder="0" applyAlignment="0" applyProtection="0"/>
    <xf numFmtId="0" fontId="36" fillId="4" borderId="0" applyNumberFormat="0" applyBorder="0" applyAlignment="0" applyProtection="0"/>
    <xf numFmtId="0" fontId="41" fillId="4" borderId="0" applyNumberFormat="0" applyBorder="0" applyAlignment="0" applyProtection="0"/>
    <xf numFmtId="0" fontId="71" fillId="0" borderId="23" applyNumberFormat="0" applyFill="0" applyAlignment="0" applyProtection="0"/>
    <xf numFmtId="0" fontId="36" fillId="4" borderId="0" applyNumberFormat="0" applyBorder="0" applyAlignment="0" applyProtection="0"/>
    <xf numFmtId="0" fontId="71" fillId="0" borderId="23" applyNumberFormat="0" applyFill="0" applyAlignment="0" applyProtection="0"/>
    <xf numFmtId="180" fontId="61" fillId="52" borderId="0">
      <alignment/>
      <protection/>
    </xf>
    <xf numFmtId="180" fontId="61" fillId="52" borderId="0">
      <alignment/>
      <protection/>
    </xf>
    <xf numFmtId="38" fontId="78" fillId="0" borderId="0" applyFont="0" applyFill="0" applyBorder="0" applyAlignment="0" applyProtection="0"/>
    <xf numFmtId="0" fontId="20" fillId="0" borderId="0">
      <alignment vertical="center"/>
      <protection/>
    </xf>
    <xf numFmtId="40" fontId="78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48" fillId="27" borderId="0" applyNumberFormat="0" applyBorder="0" applyAlignment="0" applyProtection="0"/>
    <xf numFmtId="0" fontId="12" fillId="2" borderId="0" applyNumberFormat="0" applyBorder="0" applyAlignment="0" applyProtection="0"/>
    <xf numFmtId="190" fontId="78" fillId="0" borderId="0" applyFont="0" applyFill="0" applyBorder="0" applyAlignment="0" applyProtection="0"/>
    <xf numFmtId="191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88" fillId="0" borderId="0">
      <alignment/>
      <protection/>
    </xf>
    <xf numFmtId="0" fontId="12" fillId="2" borderId="0" applyNumberFormat="0" applyBorder="0" applyAlignment="0" applyProtection="0"/>
    <xf numFmtId="0" fontId="19" fillId="0" borderId="0">
      <alignment/>
      <protection/>
    </xf>
    <xf numFmtId="0" fontId="14" fillId="69" borderId="24" applyNumberFormat="0" applyFont="0" applyAlignment="0" applyProtection="0"/>
    <xf numFmtId="192" fontId="20" fillId="0" borderId="0" applyFont="0" applyFill="0" applyProtection="0">
      <alignment/>
    </xf>
    <xf numFmtId="0" fontId="14" fillId="69" borderId="24" applyNumberFormat="0" applyFont="0" applyAlignment="0" applyProtection="0"/>
    <xf numFmtId="0" fontId="14" fillId="69" borderId="24" applyNumberFormat="0" applyFont="0" applyAlignment="0" applyProtection="0"/>
    <xf numFmtId="0" fontId="14" fillId="69" borderId="24" applyNumberFormat="0" applyFont="0" applyAlignment="0" applyProtection="0"/>
    <xf numFmtId="0" fontId="14" fillId="69" borderId="24" applyNumberFormat="0" applyFont="0" applyAlignment="0" applyProtection="0"/>
    <xf numFmtId="0" fontId="14" fillId="69" borderId="24" applyNumberFormat="0" applyFont="0" applyAlignment="0" applyProtection="0"/>
    <xf numFmtId="0" fontId="14" fillId="69" borderId="24" applyNumberFormat="0" applyFont="0" applyAlignment="0" applyProtection="0"/>
    <xf numFmtId="0" fontId="12" fillId="2" borderId="0" applyNumberFormat="0" applyBorder="0" applyAlignment="0" applyProtection="0"/>
    <xf numFmtId="0" fontId="14" fillId="69" borderId="24" applyNumberFormat="0" applyFont="0" applyAlignment="0" applyProtection="0"/>
    <xf numFmtId="0" fontId="14" fillId="69" borderId="24" applyNumberFormat="0" applyFont="0" applyAlignment="0" applyProtection="0"/>
    <xf numFmtId="0" fontId="14" fillId="69" borderId="24" applyNumberFormat="0" applyFont="0" applyAlignment="0" applyProtection="0"/>
    <xf numFmtId="0" fontId="12" fillId="2" borderId="0" applyNumberFormat="0" applyBorder="0" applyAlignment="0" applyProtection="0"/>
    <xf numFmtId="0" fontId="14" fillId="69" borderId="24" applyNumberFormat="0" applyFont="0" applyAlignment="0" applyProtection="0"/>
    <xf numFmtId="0" fontId="14" fillId="69" borderId="24" applyNumberFormat="0" applyFont="0" applyAlignment="0" applyProtection="0"/>
    <xf numFmtId="0" fontId="91" fillId="21" borderId="11" applyNumberFormat="0" applyAlignment="0" applyProtection="0"/>
    <xf numFmtId="0" fontId="91" fillId="21" borderId="11" applyNumberFormat="0" applyAlignment="0" applyProtection="0"/>
    <xf numFmtId="14" fontId="43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2" borderId="0" applyNumberFormat="0" applyBorder="0" applyAlignment="0" applyProtection="0"/>
    <xf numFmtId="0" fontId="58" fillId="58" borderId="16">
      <alignment/>
      <protection locked="0"/>
    </xf>
    <xf numFmtId="0" fontId="78" fillId="0" borderId="0" applyNumberFormat="0" applyFont="0" applyFill="0" applyBorder="0" applyAlignment="0" applyProtection="0"/>
    <xf numFmtId="15" fontId="78" fillId="0" borderId="0" applyFont="0" applyFill="0" applyBorder="0" applyAlignment="0" applyProtection="0"/>
    <xf numFmtId="15" fontId="78" fillId="0" borderId="0" applyFont="0" applyFill="0" applyBorder="0" applyAlignment="0" applyProtection="0"/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20" fillId="0" borderId="0">
      <alignment/>
      <protection/>
    </xf>
    <xf numFmtId="4" fontId="78" fillId="0" borderId="0" applyFont="0" applyFill="0" applyBorder="0" applyAlignment="0" applyProtection="0"/>
    <xf numFmtId="0" fontId="75" fillId="0" borderId="25">
      <alignment horizontal="center"/>
      <protection/>
    </xf>
    <xf numFmtId="0" fontId="75" fillId="0" borderId="25">
      <alignment horizontal="center"/>
      <protection/>
    </xf>
    <xf numFmtId="0" fontId="9" fillId="2" borderId="0" applyNumberFormat="0" applyBorder="0" applyAlignment="0" applyProtection="0"/>
    <xf numFmtId="0" fontId="75" fillId="0" borderId="25">
      <alignment horizontal="center"/>
      <protection/>
    </xf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12" fillId="2" borderId="0" applyNumberFormat="0" applyBorder="0" applyAlignment="0" applyProtection="0"/>
    <xf numFmtId="0" fontId="78" fillId="71" borderId="0" applyNumberFormat="0" applyFont="0" applyBorder="0" applyAlignment="0" applyProtection="0"/>
    <xf numFmtId="0" fontId="78" fillId="71" borderId="0" applyNumberFormat="0" applyFont="0" applyBorder="0" applyAlignment="0" applyProtection="0"/>
    <xf numFmtId="0" fontId="78" fillId="71" borderId="0" applyNumberFormat="0" applyFont="0" applyBorder="0" applyAlignment="0" applyProtection="0"/>
    <xf numFmtId="3" fontId="92" fillId="0" borderId="0">
      <alignment/>
      <protection/>
    </xf>
    <xf numFmtId="3" fontId="92" fillId="0" borderId="0">
      <alignment/>
      <protection/>
    </xf>
    <xf numFmtId="3" fontId="92" fillId="0" borderId="0">
      <alignment/>
      <protection/>
    </xf>
    <xf numFmtId="0" fontId="4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58" fillId="58" borderId="16">
      <alignment/>
      <protection locked="0"/>
    </xf>
    <xf numFmtId="40" fontId="77" fillId="0" borderId="0" applyFont="0" applyFill="0" applyBorder="0" applyAlignment="0" applyProtection="0"/>
    <xf numFmtId="0" fontId="58" fillId="58" borderId="16">
      <alignment/>
      <protection locked="0"/>
    </xf>
    <xf numFmtId="0" fontId="93" fillId="0" borderId="0">
      <alignment/>
      <protection/>
    </xf>
    <xf numFmtId="0" fontId="12" fillId="2" borderId="0" applyNumberFormat="0" applyBorder="0" applyAlignment="0" applyProtection="0"/>
    <xf numFmtId="0" fontId="58" fillId="58" borderId="16">
      <alignment/>
      <protection locked="0"/>
    </xf>
    <xf numFmtId="0" fontId="12" fillId="2" borderId="0" applyNumberFormat="0" applyBorder="0" applyAlignment="0" applyProtection="0"/>
    <xf numFmtId="0" fontId="58" fillId="58" borderId="16">
      <alignment/>
      <protection locked="0"/>
    </xf>
    <xf numFmtId="0" fontId="58" fillId="58" borderId="16">
      <alignment/>
      <protection locked="0"/>
    </xf>
    <xf numFmtId="0" fontId="58" fillId="58" borderId="16">
      <alignment/>
      <protection locked="0"/>
    </xf>
    <xf numFmtId="0" fontId="36" fillId="4" borderId="0" applyNumberFormat="0" applyBorder="0" applyAlignment="0" applyProtection="0"/>
    <xf numFmtId="0" fontId="58" fillId="58" borderId="16">
      <alignment/>
      <protection locked="0"/>
    </xf>
    <xf numFmtId="0" fontId="14" fillId="0" borderId="0">
      <alignment vertical="center"/>
      <protection/>
    </xf>
    <xf numFmtId="0" fontId="58" fillId="58" borderId="16">
      <alignment/>
      <protection locked="0"/>
    </xf>
    <xf numFmtId="0" fontId="14" fillId="0" borderId="0">
      <alignment vertical="center"/>
      <protection/>
    </xf>
    <xf numFmtId="0" fontId="58" fillId="58" borderId="16">
      <alignment/>
      <protection locked="0"/>
    </xf>
    <xf numFmtId="0" fontId="14" fillId="0" borderId="0">
      <alignment vertical="center"/>
      <protection/>
    </xf>
    <xf numFmtId="0" fontId="58" fillId="58" borderId="16">
      <alignment/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>
      <alignment vertical="center"/>
      <protection/>
    </xf>
    <xf numFmtId="0" fontId="34" fillId="0" borderId="26" applyProtection="0">
      <alignment/>
    </xf>
    <xf numFmtId="0" fontId="34" fillId="0" borderId="26" applyProtection="0">
      <alignment/>
    </xf>
    <xf numFmtId="0" fontId="34" fillId="0" borderId="26" applyProtection="0">
      <alignment/>
    </xf>
    <xf numFmtId="0" fontId="14" fillId="0" borderId="0">
      <alignment vertical="center"/>
      <protection/>
    </xf>
    <xf numFmtId="193" fontId="20" fillId="0" borderId="0" applyFont="0" applyFill="0" applyBorder="0" applyAlignment="0" applyProtection="0"/>
    <xf numFmtId="0" fontId="41" fillId="4" borderId="0" applyNumberFormat="0" applyBorder="0" applyAlignment="0" applyProtection="0"/>
    <xf numFmtId="194" fontId="2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5" fillId="7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5" fillId="7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4" borderId="0" applyNumberFormat="0" applyBorder="0" applyAlignment="0" applyProtection="0"/>
    <xf numFmtId="9" fontId="14" fillId="0" borderId="0" applyFont="0" applyFill="0" applyBorder="0" applyAlignment="0" applyProtection="0"/>
    <xf numFmtId="0" fontId="41" fillId="4" borderId="0" applyNumberFormat="0" applyBorder="0" applyAlignment="0" applyProtection="0"/>
    <xf numFmtId="9" fontId="14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14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9" fontId="14" fillId="0" borderId="0" applyFont="0" applyFill="0" applyBorder="0" applyAlignment="0" applyProtection="0"/>
    <xf numFmtId="0" fontId="9" fillId="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4" fillId="0" borderId="0">
      <alignment vertical="center"/>
      <protection/>
    </xf>
    <xf numFmtId="9" fontId="26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20" fillId="0" borderId="27" applyNumberFormat="0" applyFill="0" applyProtection="0">
      <alignment horizontal="right"/>
    </xf>
    <xf numFmtId="0" fontId="20" fillId="0" borderId="27" applyNumberFormat="0" applyFill="0" applyProtection="0">
      <alignment horizontal="right"/>
    </xf>
    <xf numFmtId="0" fontId="20" fillId="0" borderId="27" applyNumberFormat="0" applyFill="0" applyProtection="0">
      <alignment horizontal="right"/>
    </xf>
    <xf numFmtId="0" fontId="96" fillId="0" borderId="21" applyNumberFormat="0" applyFill="0" applyAlignment="0" applyProtection="0"/>
    <xf numFmtId="0" fontId="23" fillId="59" borderId="0" applyNumberFormat="0" applyBorder="0" applyAlignment="0" applyProtection="0"/>
    <xf numFmtId="0" fontId="96" fillId="0" borderId="21" applyNumberFormat="0" applyFill="0" applyAlignment="0" applyProtection="0"/>
    <xf numFmtId="1" fontId="20" fillId="0" borderId="14" applyFill="0" applyProtection="0">
      <alignment horizontal="center"/>
    </xf>
    <xf numFmtId="0" fontId="96" fillId="0" borderId="21" applyNumberFormat="0" applyFill="0" applyAlignment="0" applyProtection="0"/>
    <xf numFmtId="0" fontId="42" fillId="21" borderId="7" applyNumberFormat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43" fontId="1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41" fillId="4" borderId="0" applyNumberFormat="0" applyBorder="0" applyAlignment="0" applyProtection="0"/>
    <xf numFmtId="0" fontId="81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73" fillId="0" borderId="0" applyNumberFormat="0" applyFill="0" applyBorder="0" applyAlignment="0" applyProtection="0"/>
    <xf numFmtId="0" fontId="59" fillId="17" borderId="0" applyNumberFormat="0" applyBorder="0" applyAlignment="0" applyProtection="0"/>
    <xf numFmtId="0" fontId="84" fillId="0" borderId="27" applyNumberFormat="0" applyFill="0" applyProtection="0">
      <alignment horizont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4" applyNumberFormat="0" applyFill="0" applyProtection="0">
      <alignment horizontal="center"/>
    </xf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77" fillId="0" borderId="0" applyFont="0" applyFill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9" fillId="1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12" fillId="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8" fillId="0" borderId="0">
      <alignment/>
      <protection/>
    </xf>
    <xf numFmtId="0" fontId="49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36" fillId="4" borderId="0" applyNumberFormat="0" applyBorder="0" applyAlignment="0" applyProtection="0"/>
    <xf numFmtId="0" fontId="36" fillId="13" borderId="0" applyNumberFormat="0" applyBorder="0" applyAlignment="0" applyProtection="0"/>
    <xf numFmtId="0" fontId="14" fillId="0" borderId="0">
      <alignment vertical="center"/>
      <protection/>
    </xf>
    <xf numFmtId="0" fontId="36" fillId="1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2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1" fillId="4" borderId="0" applyNumberFormat="0" applyBorder="0" applyAlignment="0" applyProtection="0"/>
    <xf numFmtId="0" fontId="36" fillId="4" borderId="0" applyNumberFormat="0" applyBorder="0" applyAlignment="0" applyProtection="0"/>
    <xf numFmtId="0" fontId="41" fillId="4" borderId="0" applyNumberFormat="0" applyBorder="0" applyAlignment="0" applyProtection="0"/>
    <xf numFmtId="0" fontId="36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6" fillId="4" borderId="0" applyNumberFormat="0" applyBorder="0" applyAlignment="0" applyProtection="0"/>
    <xf numFmtId="0" fontId="42" fillId="21" borderId="7" applyNumberFormat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4" fillId="0" borderId="0">
      <alignment vertical="center"/>
      <protection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0" fillId="0" borderId="0">
      <alignment vertical="top"/>
      <protection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3" fillId="59" borderId="0" applyNumberFormat="0" applyBorder="0" applyAlignment="0" applyProtection="0"/>
    <xf numFmtId="0" fontId="36" fillId="4" borderId="0" applyNumberFormat="0" applyBorder="0" applyAlignment="0" applyProtection="0"/>
    <xf numFmtId="0" fontId="23" fillId="5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56" fillId="40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2" borderId="0" applyNumberFormat="0" applyBorder="0" applyAlignment="0" applyProtection="0"/>
    <xf numFmtId="0" fontId="36" fillId="4" borderId="0" applyNumberFormat="0" applyBorder="0" applyAlignment="0" applyProtection="0"/>
    <xf numFmtId="0" fontId="9" fillId="2" borderId="0" applyNumberFormat="0" applyBorder="0" applyAlignment="0" applyProtection="0"/>
    <xf numFmtId="0" fontId="36" fillId="4" borderId="0" applyNumberFormat="0" applyBorder="0" applyAlignment="0" applyProtection="0"/>
    <xf numFmtId="0" fontId="97" fillId="13" borderId="0" applyNumberFormat="0" applyBorder="0" applyAlignment="0" applyProtection="0"/>
    <xf numFmtId="0" fontId="36" fillId="4" borderId="0" applyNumberFormat="0" applyBorder="0" applyAlignment="0" applyProtection="0"/>
    <xf numFmtId="0" fontId="97" fillId="13" borderId="0" applyNumberFormat="0" applyBorder="0" applyAlignment="0" applyProtection="0"/>
    <xf numFmtId="0" fontId="9" fillId="2" borderId="0" applyNumberFormat="0" applyBorder="0" applyAlignment="0" applyProtection="0"/>
    <xf numFmtId="0" fontId="56" fillId="40" borderId="0" applyNumberFormat="0" applyBorder="0" applyAlignment="0" applyProtection="0"/>
    <xf numFmtId="0" fontId="99" fillId="28" borderId="7" applyNumberFormat="0" applyAlignment="0" applyProtection="0"/>
    <xf numFmtId="0" fontId="14" fillId="0" borderId="0">
      <alignment vertical="center"/>
      <protection/>
    </xf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70" fillId="0" borderId="17" applyNumberFormat="0" applyFill="0" applyAlignment="0" applyProtection="0"/>
    <xf numFmtId="0" fontId="50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13" borderId="0" applyNumberFormat="0" applyBorder="0" applyAlignment="0" applyProtection="0"/>
    <xf numFmtId="0" fontId="12" fillId="2" borderId="0" applyNumberFormat="0" applyBorder="0" applyAlignment="0" applyProtection="0"/>
    <xf numFmtId="0" fontId="36" fillId="13" borderId="0" applyNumberFormat="0" applyBorder="0" applyAlignment="0" applyProtection="0"/>
    <xf numFmtId="0" fontId="26" fillId="0" borderId="0">
      <alignment/>
      <protection/>
    </xf>
    <xf numFmtId="0" fontId="41" fillId="4" borderId="0" applyNumberFormat="0" applyBorder="0" applyAlignment="0" applyProtection="0"/>
    <xf numFmtId="0" fontId="26" fillId="0" borderId="0">
      <alignment/>
      <protection/>
    </xf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43" fontId="26" fillId="0" borderId="0" applyFont="0" applyFill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6" fillId="0" borderId="0">
      <alignment vertical="center"/>
      <protection/>
    </xf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44" fontId="26" fillId="0" borderId="0" applyFont="0" applyFill="0" applyBorder="0" applyAlignment="0" applyProtection="0"/>
    <xf numFmtId="0" fontId="41" fillId="4" borderId="0" applyNumberFormat="0" applyBorder="0" applyAlignment="0" applyProtection="0"/>
    <xf numFmtId="44" fontId="26" fillId="0" borderId="0" applyFont="0" applyFill="0" applyBorder="0" applyAlignment="0" applyProtection="0"/>
    <xf numFmtId="0" fontId="4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9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98" fontId="20" fillId="0" borderId="14" applyFill="0" applyProtection="0">
      <alignment horizontal="right"/>
    </xf>
    <xf numFmtId="0" fontId="36" fillId="4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56" fillId="4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9" fillId="17" borderId="0" applyNumberFormat="0" applyBorder="0" applyAlignment="0" applyProtection="0"/>
    <xf numFmtId="0" fontId="41" fillId="4" borderId="0" applyNumberFormat="0" applyBorder="0" applyAlignment="0" applyProtection="0"/>
    <xf numFmtId="0" fontId="9" fillId="17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2" fillId="2" borderId="0" applyNumberFormat="0" applyBorder="0" applyAlignment="0" applyProtection="0"/>
    <xf numFmtId="0" fontId="4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98" fontId="20" fillId="0" borderId="14" applyFill="0" applyProtection="0">
      <alignment horizontal="right"/>
    </xf>
    <xf numFmtId="0" fontId="36" fillId="4" borderId="0" applyNumberFormat="0" applyBorder="0" applyAlignment="0" applyProtection="0"/>
    <xf numFmtId="198" fontId="20" fillId="0" borderId="14" applyFill="0" applyProtection="0">
      <alignment horizontal="right"/>
    </xf>
    <xf numFmtId="0" fontId="36" fillId="4" borderId="0" applyNumberFormat="0" applyBorder="0" applyAlignment="0" applyProtection="0"/>
    <xf numFmtId="0" fontId="12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3" fillId="62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3" fillId="62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6" fillId="4" borderId="0" applyNumberFormat="0" applyBorder="0" applyAlignment="0" applyProtection="0"/>
    <xf numFmtId="0" fontId="100" fillId="0" borderId="23" applyNumberFormat="0" applyFill="0" applyAlignment="0" applyProtection="0"/>
    <xf numFmtId="44" fontId="26" fillId="0" borderId="0" applyFont="0" applyFill="0" applyBorder="0" applyAlignment="0" applyProtection="0"/>
    <xf numFmtId="0" fontId="12" fillId="2" borderId="0" applyNumberFormat="0" applyBorder="0" applyAlignment="0" applyProtection="0"/>
    <xf numFmtId="0" fontId="36" fillId="4" borderId="0" applyNumberFormat="0" applyBorder="0" applyAlignment="0" applyProtection="0"/>
    <xf numFmtId="0" fontId="100" fillId="0" borderId="23" applyNumberFormat="0" applyFill="0" applyAlignment="0" applyProtection="0"/>
    <xf numFmtId="44" fontId="26" fillId="0" borderId="0" applyFont="0" applyFill="0" applyBorder="0" applyAlignment="0" applyProtection="0"/>
    <xf numFmtId="0" fontId="36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01" fillId="17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02" fillId="0" borderId="0">
      <alignment/>
      <protection/>
    </xf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02" fillId="0" borderId="0">
      <alignment/>
      <protection/>
    </xf>
    <xf numFmtId="0" fontId="4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0" fillId="21" borderId="11" applyNumberFormat="0" applyAlignment="0" applyProtection="0"/>
    <xf numFmtId="0" fontId="36" fillId="4" borderId="0" applyNumberFormat="0" applyBorder="0" applyAlignment="0" applyProtection="0"/>
    <xf numFmtId="0" fontId="9" fillId="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4" fillId="0" borderId="0">
      <alignment vertical="center"/>
      <protection/>
    </xf>
    <xf numFmtId="0" fontId="36" fillId="4" borderId="0" applyNumberFormat="0" applyBorder="0" applyAlignment="0" applyProtection="0"/>
    <xf numFmtId="0" fontId="18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9" fillId="17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59" fillId="17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9" fillId="2" borderId="0" applyNumberFormat="0" applyBorder="0" applyAlignment="0" applyProtection="0"/>
    <xf numFmtId="0" fontId="41" fillId="4" borderId="0" applyNumberFormat="0" applyBorder="0" applyAlignment="0" applyProtection="0"/>
    <xf numFmtId="0" fontId="9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6" fillId="0" borderId="0">
      <alignment vertical="center"/>
      <protection/>
    </xf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0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4" fillId="55" borderId="13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4" fillId="55" borderId="13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5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4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0" fillId="0" borderId="0">
      <alignment vertical="center"/>
      <protection/>
    </xf>
    <xf numFmtId="0" fontId="26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6" fillId="0" borderId="0">
      <alignment/>
      <protection/>
    </xf>
    <xf numFmtId="0" fontId="99" fillId="28" borderId="7" applyNumberFormat="0" applyAlignment="0" applyProtection="0"/>
    <xf numFmtId="0" fontId="14" fillId="0" borderId="0">
      <alignment vertical="center"/>
      <protection/>
    </xf>
    <xf numFmtId="0" fontId="99" fillId="28" borderId="7" applyNumberFormat="0" applyAlignment="0" applyProtection="0"/>
    <xf numFmtId="0" fontId="14" fillId="0" borderId="0">
      <alignment vertical="center"/>
      <protection/>
    </xf>
    <xf numFmtId="0" fontId="99" fillId="28" borderId="7" applyNumberFormat="0" applyAlignment="0" applyProtection="0"/>
    <xf numFmtId="0" fontId="14" fillId="0" borderId="0">
      <alignment vertical="center"/>
      <protection/>
    </xf>
    <xf numFmtId="0" fontId="99" fillId="28" borderId="7" applyNumberFormat="0" applyAlignment="0" applyProtection="0"/>
    <xf numFmtId="0" fontId="14" fillId="0" borderId="0">
      <alignment vertical="center"/>
      <protection/>
    </xf>
    <xf numFmtId="0" fontId="99" fillId="28" borderId="7" applyNumberFormat="0" applyAlignment="0" applyProtection="0"/>
    <xf numFmtId="0" fontId="14" fillId="0" borderId="0">
      <alignment vertical="center"/>
      <protection/>
    </xf>
    <xf numFmtId="0" fontId="99" fillId="28" borderId="7" applyNumberFormat="0" applyAlignment="0" applyProtection="0"/>
    <xf numFmtId="0" fontId="9" fillId="17" borderId="0" applyNumberFormat="0" applyBorder="0" applyAlignment="0" applyProtection="0"/>
    <xf numFmtId="0" fontId="14" fillId="0" borderId="0">
      <alignment vertical="center"/>
      <protection/>
    </xf>
    <xf numFmtId="0" fontId="99" fillId="28" borderId="7" applyNumberFormat="0" applyAlignment="0" applyProtection="0"/>
    <xf numFmtId="41" fontId="26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9" fillId="28" borderId="7" applyNumberFormat="0" applyAlignment="0" applyProtection="0"/>
    <xf numFmtId="44" fontId="26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0" fillId="0" borderId="0">
      <alignment/>
      <protection/>
    </xf>
    <xf numFmtId="0" fontId="12" fillId="2" borderId="0" applyNumberFormat="0" applyBorder="0" applyAlignment="0" applyProtection="0"/>
    <xf numFmtId="0" fontId="26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44" fontId="26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44" fontId="26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44" fontId="26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2" borderId="0" applyNumberFormat="0" applyBorder="0" applyAlignment="0" applyProtection="0"/>
    <xf numFmtId="0" fontId="20" fillId="0" borderId="0">
      <alignment/>
      <protection/>
    </xf>
    <xf numFmtId="0" fontId="26" fillId="0" borderId="0">
      <alignment/>
      <protection/>
    </xf>
    <xf numFmtId="199" fontId="69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14" fillId="0" borderId="0">
      <alignment vertical="center"/>
      <protection/>
    </xf>
    <xf numFmtId="0" fontId="26" fillId="0" borderId="0">
      <alignment vertical="center"/>
      <protection/>
    </xf>
    <xf numFmtId="44" fontId="26" fillId="0" borderId="0" applyFont="0" applyFill="0" applyBorder="0" applyAlignment="0" applyProtection="0"/>
    <xf numFmtId="0" fontId="12" fillId="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4" fillId="0" borderId="0">
      <alignment vertical="center"/>
      <protection/>
    </xf>
    <xf numFmtId="0" fontId="26" fillId="0" borderId="0">
      <alignment/>
      <protection/>
    </xf>
    <xf numFmtId="0" fontId="14" fillId="0" borderId="0">
      <alignment vertical="center"/>
      <protection/>
    </xf>
    <xf numFmtId="0" fontId="2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4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6" fillId="0" borderId="0">
      <alignment vertical="center"/>
      <protection/>
    </xf>
    <xf numFmtId="0" fontId="14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17" borderId="0" applyNumberFormat="0" applyBorder="0" applyAlignment="0" applyProtection="0"/>
    <xf numFmtId="0" fontId="14" fillId="0" borderId="0">
      <alignment vertical="center"/>
      <protection/>
    </xf>
    <xf numFmtId="0" fontId="9" fillId="1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101" fillId="17" borderId="0" applyNumberFormat="0" applyBorder="0" applyAlignment="0" applyProtection="0"/>
    <xf numFmtId="0" fontId="14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6" fillId="0" borderId="0">
      <alignment vertical="center"/>
      <protection/>
    </xf>
    <xf numFmtId="0" fontId="2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9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101" fillId="17" borderId="0" applyNumberFormat="0" applyBorder="0" applyAlignment="0" applyProtection="0"/>
    <xf numFmtId="0" fontId="101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1" fillId="17" borderId="0" applyNumberFormat="0" applyBorder="0" applyAlignment="0" applyProtection="0"/>
    <xf numFmtId="0" fontId="12" fillId="2" borderId="0" applyNumberFormat="0" applyBorder="0" applyAlignment="0" applyProtection="0"/>
    <xf numFmtId="0" fontId="101" fillId="17" borderId="0" applyNumberFormat="0" applyBorder="0" applyAlignment="0" applyProtection="0"/>
    <xf numFmtId="1" fontId="20" fillId="0" borderId="14" applyFill="0" applyProtection="0">
      <alignment horizontal="center"/>
    </xf>
    <xf numFmtId="0" fontId="101" fillId="17" borderId="0" applyNumberFormat="0" applyBorder="0" applyAlignment="0" applyProtection="0"/>
    <xf numFmtId="0" fontId="101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8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6" fillId="0" borderId="0">
      <alignment vertical="center"/>
      <protection/>
    </xf>
    <xf numFmtId="0" fontId="9" fillId="2" borderId="0" applyNumberFormat="0" applyBorder="0" applyAlignment="0" applyProtection="0"/>
    <xf numFmtId="0" fontId="26" fillId="0" borderId="0">
      <alignment vertical="center"/>
      <protection/>
    </xf>
    <xf numFmtId="0" fontId="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64" fillId="17" borderId="0" applyNumberFormat="0" applyBorder="0" applyAlignment="0" applyProtection="0"/>
    <xf numFmtId="0" fontId="23" fillId="68" borderId="0" applyNumberFormat="0" applyBorder="0" applyAlignment="0" applyProtection="0"/>
    <xf numFmtId="0" fontId="101" fillId="17" borderId="0" applyNumberFormat="0" applyBorder="0" applyAlignment="0" applyProtection="0"/>
    <xf numFmtId="0" fontId="23" fillId="68" borderId="0" applyNumberFormat="0" applyBorder="0" applyAlignment="0" applyProtection="0"/>
    <xf numFmtId="0" fontId="101" fillId="17" borderId="0" applyNumberFormat="0" applyBorder="0" applyAlignment="0" applyProtection="0"/>
    <xf numFmtId="0" fontId="59" fillId="17" borderId="0" applyNumberFormat="0" applyBorder="0" applyAlignment="0" applyProtection="0"/>
    <xf numFmtId="0" fontId="101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4" fontId="26" fillId="0" borderId="0" applyFont="0" applyFill="0" applyBorder="0" applyAlignment="0" applyProtection="0"/>
    <xf numFmtId="0" fontId="12" fillId="2" borderId="0" applyNumberFormat="0" applyBorder="0" applyAlignment="0" applyProtection="0"/>
    <xf numFmtId="0" fontId="70" fillId="0" borderId="17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101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9" fillId="5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0" fillId="21" borderId="11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23" fillId="6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200" fontId="3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8" fillId="27" borderId="0" applyNumberFormat="0" applyBorder="0" applyAlignment="0" applyProtection="0"/>
    <xf numFmtId="0" fontId="12" fillId="2" borderId="0" applyNumberFormat="0" applyBorder="0" applyAlignment="0" applyProtection="0"/>
    <xf numFmtId="0" fontId="48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1" fillId="17" borderId="0" applyNumberFormat="0" applyBorder="0" applyAlignment="0" applyProtection="0"/>
    <xf numFmtId="0" fontId="101" fillId="17" borderId="0" applyNumberFormat="0" applyBorder="0" applyAlignment="0" applyProtection="0"/>
    <xf numFmtId="44" fontId="26" fillId="0" borderId="0" applyFont="0" applyFill="0" applyBorder="0" applyAlignment="0" applyProtection="0"/>
    <xf numFmtId="0" fontId="12" fillId="2" borderId="0" applyNumberFormat="0" applyBorder="0" applyAlignment="0" applyProtection="0"/>
    <xf numFmtId="44" fontId="26" fillId="0" borderId="0" applyFont="0" applyFill="0" applyBorder="0" applyAlignment="0" applyProtection="0"/>
    <xf numFmtId="0" fontId="12" fillId="2" borderId="0" applyNumberFormat="0" applyBorder="0" applyAlignment="0" applyProtection="0"/>
    <xf numFmtId="44" fontId="26" fillId="0" borderId="0" applyFont="0" applyFill="0" applyBorder="0" applyAlignment="0" applyProtection="0"/>
    <xf numFmtId="0" fontId="12" fillId="2" borderId="0" applyNumberFormat="0" applyBorder="0" applyAlignment="0" applyProtection="0"/>
    <xf numFmtId="44" fontId="26" fillId="0" borderId="0" applyFont="0" applyFill="0" applyBorder="0" applyAlignment="0" applyProtection="0"/>
    <xf numFmtId="0" fontId="12" fillId="2" borderId="0" applyNumberFormat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100" fillId="0" borderId="23" applyNumberFormat="0" applyFill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2" fillId="21" borderId="7" applyNumberFormat="0" applyAlignment="0" applyProtection="0"/>
    <xf numFmtId="0" fontId="42" fillId="21" borderId="7" applyNumberFormat="0" applyAlignment="0" applyProtection="0"/>
    <xf numFmtId="0" fontId="42" fillId="21" borderId="7" applyNumberFormat="0" applyAlignment="0" applyProtection="0"/>
    <xf numFmtId="0" fontId="42" fillId="21" borderId="7" applyNumberFormat="0" applyAlignment="0" applyProtection="0"/>
    <xf numFmtId="0" fontId="42" fillId="21" borderId="7" applyNumberFormat="0" applyAlignment="0" applyProtection="0"/>
    <xf numFmtId="0" fontId="44" fillId="0" borderId="0">
      <alignment/>
      <protection/>
    </xf>
    <xf numFmtId="0" fontId="42" fillId="21" borderId="7" applyNumberFormat="0" applyAlignment="0" applyProtection="0"/>
    <xf numFmtId="0" fontId="74" fillId="55" borderId="13" applyNumberFormat="0" applyAlignment="0" applyProtection="0"/>
    <xf numFmtId="0" fontId="74" fillId="55" borderId="13" applyNumberFormat="0" applyAlignment="0" applyProtection="0"/>
    <xf numFmtId="0" fontId="74" fillId="55" borderId="13" applyNumberFormat="0" applyAlignment="0" applyProtection="0"/>
    <xf numFmtId="0" fontId="74" fillId="55" borderId="13" applyNumberFormat="0" applyAlignment="0" applyProtection="0"/>
    <xf numFmtId="0" fontId="74" fillId="55" borderId="13" applyNumberFormat="0" applyAlignment="0" applyProtection="0"/>
    <xf numFmtId="0" fontId="74" fillId="55" borderId="13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201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9" fillId="0" borderId="0">
      <alignment/>
      <protection/>
    </xf>
    <xf numFmtId="0" fontId="95" fillId="74" borderId="0" applyNumberFormat="0" applyBorder="0" applyAlignment="0" applyProtection="0"/>
    <xf numFmtId="0" fontId="95" fillId="74" borderId="0" applyNumberFormat="0" applyBorder="0" applyAlignment="0" applyProtection="0"/>
    <xf numFmtId="0" fontId="95" fillId="72" borderId="0" applyNumberFormat="0" applyBorder="0" applyAlignment="0" applyProtection="0"/>
    <xf numFmtId="0" fontId="95" fillId="73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0" fillId="0" borderId="27" applyNumberFormat="0" applyFill="0" applyProtection="0">
      <alignment horizontal="left"/>
    </xf>
    <xf numFmtId="0" fontId="20" fillId="0" borderId="27" applyNumberFormat="0" applyFill="0" applyProtection="0">
      <alignment horizontal="left"/>
    </xf>
    <xf numFmtId="0" fontId="20" fillId="0" borderId="27" applyNumberFormat="0" applyFill="0" applyProtection="0">
      <alignment horizontal="left"/>
    </xf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0" fillId="21" borderId="11" applyNumberFormat="0" applyAlignment="0" applyProtection="0"/>
    <xf numFmtId="0" fontId="40" fillId="21" borderId="11" applyNumberFormat="0" applyAlignment="0" applyProtection="0"/>
    <xf numFmtId="0" fontId="40" fillId="21" borderId="11" applyNumberFormat="0" applyAlignment="0" applyProtection="0"/>
    <xf numFmtId="0" fontId="40" fillId="21" borderId="11" applyNumberFormat="0" applyAlignment="0" applyProtection="0"/>
    <xf numFmtId="0" fontId="40" fillId="21" borderId="11" applyNumberFormat="0" applyAlignment="0" applyProtection="0"/>
    <xf numFmtId="0" fontId="40" fillId="21" borderId="11" applyNumberFormat="0" applyAlignment="0" applyProtection="0"/>
    <xf numFmtId="1" fontId="20" fillId="0" borderId="14" applyFill="0" applyProtection="0">
      <alignment horizontal="center"/>
    </xf>
    <xf numFmtId="1" fontId="1" fillId="0" borderId="22">
      <alignment vertical="center"/>
      <protection locked="0"/>
    </xf>
    <xf numFmtId="1" fontId="1" fillId="0" borderId="22">
      <alignment vertical="center"/>
      <protection locked="0"/>
    </xf>
    <xf numFmtId="1" fontId="1" fillId="0" borderId="22">
      <alignment vertical="center"/>
      <protection locked="0"/>
    </xf>
    <xf numFmtId="1" fontId="1" fillId="0" borderId="22">
      <alignment vertical="center"/>
      <protection locked="0"/>
    </xf>
    <xf numFmtId="1" fontId="1" fillId="0" borderId="22">
      <alignment vertical="center"/>
      <protection locked="0"/>
    </xf>
    <xf numFmtId="1" fontId="1" fillId="0" borderId="22">
      <alignment vertical="center"/>
      <protection locked="0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02" fillId="0" borderId="0">
      <alignment/>
      <protection/>
    </xf>
    <xf numFmtId="204" fontId="1" fillId="0" borderId="22">
      <alignment vertical="center"/>
      <protection locked="0"/>
    </xf>
    <xf numFmtId="204" fontId="1" fillId="0" borderId="22">
      <alignment vertical="center"/>
      <protection locked="0"/>
    </xf>
    <xf numFmtId="204" fontId="1" fillId="0" borderId="22">
      <alignment vertical="center"/>
      <protection locked="0"/>
    </xf>
    <xf numFmtId="204" fontId="1" fillId="0" borderId="22">
      <alignment vertical="center"/>
      <protection locked="0"/>
    </xf>
    <xf numFmtId="204" fontId="1" fillId="0" borderId="22">
      <alignment vertical="center"/>
      <protection locked="0"/>
    </xf>
    <xf numFmtId="204" fontId="1" fillId="0" borderId="22">
      <alignment vertical="center"/>
      <protection locked="0"/>
    </xf>
    <xf numFmtId="0" fontId="32" fillId="0" borderId="0">
      <alignment vertical="top"/>
      <protection/>
    </xf>
    <xf numFmtId="0" fontId="78" fillId="0" borderId="0">
      <alignment/>
      <protection/>
    </xf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6" fillId="69" borderId="24" applyNumberFormat="0" applyFont="0" applyAlignment="0" applyProtection="0"/>
    <xf numFmtId="0" fontId="26" fillId="69" borderId="24" applyNumberFormat="0" applyFont="0" applyAlignment="0" applyProtection="0"/>
    <xf numFmtId="38" fontId="77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24" fillId="0" borderId="0" xfId="0" applyFont="1" applyAlignment="1">
      <alignment vertical="center"/>
    </xf>
    <xf numFmtId="0" fontId="3" fillId="75" borderId="22" xfId="385" applyFont="1" applyFill="1" applyBorder="1" applyAlignment="1">
      <alignment horizontal="center" vertical="center" wrapText="1"/>
      <protection/>
    </xf>
    <xf numFmtId="205" fontId="3" fillId="75" borderId="22" xfId="385" applyNumberFormat="1" applyFont="1" applyFill="1" applyBorder="1" applyAlignment="1">
      <alignment horizontal="center" vertical="center" wrapText="1"/>
      <protection/>
    </xf>
    <xf numFmtId="0" fontId="125" fillId="0" borderId="22" xfId="0" applyFont="1" applyBorder="1" applyAlignment="1">
      <alignment vertical="center"/>
    </xf>
    <xf numFmtId="0" fontId="126" fillId="0" borderId="22" xfId="0" applyFont="1" applyBorder="1" applyAlignment="1">
      <alignment vertical="center"/>
    </xf>
    <xf numFmtId="0" fontId="127" fillId="0" borderId="22" xfId="0" applyFont="1" applyBorder="1" applyAlignment="1">
      <alignment vertical="center"/>
    </xf>
    <xf numFmtId="10" fontId="127" fillId="0" borderId="22" xfId="0" applyNumberFormat="1" applyFont="1" applyBorder="1" applyAlignment="1">
      <alignment vertical="center"/>
    </xf>
    <xf numFmtId="0" fontId="124" fillId="0" borderId="0" xfId="0" applyFont="1" applyAlignment="1">
      <alignment vertical="center"/>
    </xf>
    <xf numFmtId="0" fontId="128" fillId="0" borderId="0" xfId="0" applyFont="1" applyAlignment="1">
      <alignment vertical="center"/>
    </xf>
    <xf numFmtId="0" fontId="3" fillId="75" borderId="22" xfId="1530" applyFont="1" applyFill="1" applyBorder="1" applyAlignment="1">
      <alignment horizontal="center" vertical="center" wrapText="1"/>
      <protection/>
    </xf>
    <xf numFmtId="0" fontId="8" fillId="76" borderId="22" xfId="1533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vertical="center"/>
    </xf>
  </cellXfs>
  <cellStyles count="1945">
    <cellStyle name="Normal" xfId="0"/>
    <cellStyle name="好_银行账户情况表_2010年12月 2" xfId="15"/>
    <cellStyle name="好_高中教师人数（教育厅1.6日提供） 2" xfId="16"/>
    <cellStyle name="好_~5676413 2" xfId="17"/>
    <cellStyle name="Currency [0]" xfId="18"/>
    <cellStyle name="40% - Accent1 4 3" xfId="19"/>
    <cellStyle name="差_已标价的工程量清单 2" xfId="20"/>
    <cellStyle name="20% - 强调文字颜色 3" xfId="21"/>
    <cellStyle name="20% - 强调文字颜色 3 2 3 3" xfId="22"/>
    <cellStyle name="输入" xfId="23"/>
    <cellStyle name="常规 39" xfId="24"/>
    <cellStyle name="Currency" xfId="25"/>
    <cellStyle name="常规 3 4 3" xfId="26"/>
    <cellStyle name="Comma [0]" xfId="27"/>
    <cellStyle name="Accent2 - 40%" xfId="28"/>
    <cellStyle name="常规 31 2" xfId="29"/>
    <cellStyle name="常规 26 2" xfId="30"/>
    <cellStyle name="40% - 强调文字颜色 3" xfId="31"/>
    <cellStyle name="差" xfId="32"/>
    <cellStyle name="Comma" xfId="33"/>
    <cellStyle name="_Book1_Book1 2" xfId="34"/>
    <cellStyle name="60% - 强调文字颜色 3" xfId="35"/>
    <cellStyle name="Comma [0] 3" xfId="36"/>
    <cellStyle name="Accent2 - 60%" xfId="37"/>
    <cellStyle name="Hyperlink" xfId="38"/>
    <cellStyle name="Percent" xfId="39"/>
    <cellStyle name="60% - 强调文字颜色 4 2 2 2" xfId="40"/>
    <cellStyle name="差_地方配套按人均增幅控制8.30xl 2" xfId="41"/>
    <cellStyle name="Followed Hyperlink" xfId="42"/>
    <cellStyle name="20% - Accent4 4" xfId="43"/>
    <cellStyle name="_ET_STYLE_NoName_00__Sheet3" xfId="44"/>
    <cellStyle name="注释" xfId="45"/>
    <cellStyle name="60% - 强调文字颜色 2" xfId="46"/>
    <cellStyle name="标题 4" xfId="47"/>
    <cellStyle name="常规 6 5" xfId="48"/>
    <cellStyle name="常规 4 4 3" xfId="49"/>
    <cellStyle name="警告文本" xfId="50"/>
    <cellStyle name=" 1 2" xfId="51"/>
    <cellStyle name="60% - 强调文字颜色 2 2 2" xfId="52"/>
    <cellStyle name="20% - Accent4 3 2" xfId="53"/>
    <cellStyle name="标题" xfId="54"/>
    <cellStyle name="_Book1_1" xfId="55"/>
    <cellStyle name="20% - 强调文字颜色 4 2 2 2" xfId="56"/>
    <cellStyle name="解释性文本" xfId="57"/>
    <cellStyle name="20% - Accent5 2 3" xfId="58"/>
    <cellStyle name="标题 1" xfId="59"/>
    <cellStyle name="60% - 强调文字颜色 2 2 2 2" xfId="60"/>
    <cellStyle name="标题 2" xfId="61"/>
    <cellStyle name="40% - 强调文字颜色 4 2 5" xfId="62"/>
    <cellStyle name="_20100326高清市院遂宁检察院1080P配置清单26日改" xfId="63"/>
    <cellStyle name="20% - 强调文字颜色 5 2 3 3" xfId="64"/>
    <cellStyle name="60% - 强调文字颜色 1" xfId="65"/>
    <cellStyle name="60% - 强调文字颜色 2 2 2 3" xfId="66"/>
    <cellStyle name="标题 3" xfId="67"/>
    <cellStyle name="_Book1_Book1 3" xfId="68"/>
    <cellStyle name="60% - 强调文字颜色 4" xfId="69"/>
    <cellStyle name="差_2009年一般性转移支付标准工资 2" xfId="70"/>
    <cellStyle name="输出" xfId="71"/>
    <cellStyle name="20% - Accent2 3 2" xfId="72"/>
    <cellStyle name="40% - Accent1 4" xfId="73"/>
    <cellStyle name="差_下半年禁毒办案经费分配2544.3万元" xfId="74"/>
    <cellStyle name="20% - 强调文字颜色 5 2 2 2" xfId="75"/>
    <cellStyle name=" 1 3" xfId="76"/>
    <cellStyle name="计算 2 3 3" xfId="77"/>
    <cellStyle name="计算" xfId="78"/>
    <cellStyle name="40% - 强调文字颜色 4 2" xfId="79"/>
    <cellStyle name="_ET_STYLE_NoName_00__县公司" xfId="80"/>
    <cellStyle name="20% - Accent1 3 3" xfId="81"/>
    <cellStyle name="检查单元格" xfId="82"/>
    <cellStyle name="好_2009年一般性转移支付标准工资_地方配套按人均增幅控制8.30一般预算平均增幅、人均可用财力平均增幅两次控制、社会治安系数调整、案件数调整xl" xfId="83"/>
    <cellStyle name="40% - Accent6 2 3" xfId="84"/>
    <cellStyle name="20% - 强调文字颜色 6" xfId="85"/>
    <cellStyle name="常规 2 2 2 5" xfId="86"/>
    <cellStyle name="强调文字颜色 2" xfId="87"/>
    <cellStyle name="40% - 强调文字颜色 4 2 3 3" xfId="88"/>
    <cellStyle name="好_三季度－表二" xfId="89"/>
    <cellStyle name="40% - Accent5 4 2" xfId="90"/>
    <cellStyle name="链接单元格" xfId="91"/>
    <cellStyle name="60% - 强调文字颜色 4 2 3" xfId="92"/>
    <cellStyle name="适中 2 5" xfId="93"/>
    <cellStyle name="20% - Accent6 3 3" xfId="94"/>
    <cellStyle name="差_Book2" xfId="95"/>
    <cellStyle name="汇总" xfId="96"/>
    <cellStyle name="差 2 3 2" xfId="97"/>
    <cellStyle name="好" xfId="98"/>
    <cellStyle name="?鹎%U龡&amp;H?_x0008__x001C__x001C_?_x0007__x0001__x0001_ 2" xfId="99"/>
    <cellStyle name="60% - 强调文字颜色 3 2 3 2" xfId="100"/>
    <cellStyle name="20% - Accent3 2" xfId="101"/>
    <cellStyle name="适中" xfId="102"/>
    <cellStyle name="40% - Accent6 2 2" xfId="103"/>
    <cellStyle name="好_第一部分：综合全 3 3" xfId="104"/>
    <cellStyle name="20% - 强调文字颜色 5" xfId="105"/>
    <cellStyle name="常规 2 2 2 4" xfId="106"/>
    <cellStyle name="强调文字颜色 1" xfId="107"/>
    <cellStyle name="40% - 强调文字颜色 4 2 3 2" xfId="108"/>
    <cellStyle name="20% - 强调文字颜色 1" xfId="109"/>
    <cellStyle name="40% - 强调文字颜色 1" xfId="110"/>
    <cellStyle name="输出 2" xfId="111"/>
    <cellStyle name="40% - Accent1 4 2" xfId="112"/>
    <cellStyle name="20% - 强调文字颜色 2" xfId="113"/>
    <cellStyle name="20% - Accent5 6" xfId="114"/>
    <cellStyle name="?鹎%U龡&amp;H?_x0008__x001C__x001C_?_x0007__x0001__x0001_" xfId="115"/>
    <cellStyle name="40% - 强调文字颜色 2" xfId="116"/>
    <cellStyle name="千位分隔[0] 2" xfId="117"/>
    <cellStyle name="40% - Accent5 4 3" xfId="118"/>
    <cellStyle name="Accent2 - 40% 2" xfId="119"/>
    <cellStyle name="常规 2 2 2 6" xfId="120"/>
    <cellStyle name="强调文字颜色 3" xfId="121"/>
    <cellStyle name="常规 2 2 2 7" xfId="122"/>
    <cellStyle name="强调文字颜色 4" xfId="123"/>
    <cellStyle name="差_530623_2006年县级财政报表附表 2" xfId="124"/>
    <cellStyle name="no dec" xfId="125"/>
    <cellStyle name="_0号变更表统一" xfId="126"/>
    <cellStyle name="20% - Accent6 2 3" xfId="127"/>
    <cellStyle name="好_第一部分：综合全 3 2" xfId="128"/>
    <cellStyle name="20% - 强调文字颜色 4" xfId="129"/>
    <cellStyle name="40% - 强调文字颜色 4" xfId="130"/>
    <cellStyle name="常规 2 2 2 8" xfId="131"/>
    <cellStyle name="强调文字颜色 5" xfId="132"/>
    <cellStyle name="60% - 强调文字颜色 5 2 2 2" xfId="133"/>
    <cellStyle name="40% - 强调文字颜色 5" xfId="134"/>
    <cellStyle name="60% - 强调文字颜色 5" xfId="135"/>
    <cellStyle name="强调文字颜色 6" xfId="136"/>
    <cellStyle name="适中 2" xfId="137"/>
    <cellStyle name="60% - 强调文字颜色 5 2 2 3" xfId="138"/>
    <cellStyle name="20% - Accent3 2 2" xfId="139"/>
    <cellStyle name="强调文字颜色 4 2 3 3" xfId="140"/>
    <cellStyle name="Heading 3 2" xfId="141"/>
    <cellStyle name="_弱电系统设备配置报价清单" xfId="142"/>
    <cellStyle name="0,0&#13;&#10;NA&#13;&#10;" xfId="143"/>
    <cellStyle name="40% - 强调文字颜色 6" xfId="144"/>
    <cellStyle name="40% - Accent2 3 2" xfId="145"/>
    <cellStyle name="差_2009年一般性转移支付标准工资_奖励补助测算7.25 (version 1) (version 1) 2" xfId="146"/>
    <cellStyle name="60% - 强调文字颜色 6" xfId="147"/>
    <cellStyle name="差_银行账户情况表_2010年12月 2" xfId="148"/>
    <cellStyle name="40% - Accent1 2 2" xfId="149"/>
    <cellStyle name=" 1" xfId="150"/>
    <cellStyle name="no dec 2" xfId="151"/>
    <cellStyle name="_0号变更表统一 2" xfId="152"/>
    <cellStyle name="no dec 3" xfId="153"/>
    <cellStyle name="_0号变更表统一 3" xfId="154"/>
    <cellStyle name="好_下半年禁毒办案经费分配2544.3万元 5" xfId="155"/>
    <cellStyle name="差_雅红" xfId="156"/>
    <cellStyle name="40% - 强调文字颜色 6 2 5" xfId="157"/>
    <cellStyle name="_20100326高清市院遂宁检察院1080P配置清单26日改 2" xfId="158"/>
    <cellStyle name="_20100326高清市院遂宁检察院1080P配置清单26日改 3" xfId="159"/>
    <cellStyle name="_Book1 2" xfId="160"/>
    <cellStyle name="40% - Accent5 6" xfId="161"/>
    <cellStyle name="常规 2 7 2" xfId="162"/>
    <cellStyle name="_Book1" xfId="163"/>
    <cellStyle name="20% - 强调文字颜色 5 2 2" xfId="164"/>
    <cellStyle name="_Book1 3" xfId="165"/>
    <cellStyle name="常规 3 2 2 2" xfId="166"/>
    <cellStyle name="40% - Accent3 3 3" xfId="167"/>
    <cellStyle name="好_汇总-县级财政报表附表 2" xfId="168"/>
    <cellStyle name="40% - Accent1" xfId="169"/>
    <cellStyle name="_Book1_1 2" xfId="170"/>
    <cellStyle name="40% - Accent2" xfId="171"/>
    <cellStyle name="_Book1_1 3" xfId="172"/>
    <cellStyle name="常规 3 2 3" xfId="173"/>
    <cellStyle name="Accent2 - 20%" xfId="174"/>
    <cellStyle name="_Book1_2" xfId="175"/>
    <cellStyle name="20% - 强调文字颜色 4 2 2 3" xfId="176"/>
    <cellStyle name="40% - Accent3 4 3" xfId="177"/>
    <cellStyle name="Accent2 - 20% 2" xfId="178"/>
    <cellStyle name="_Book1_2 2" xfId="179"/>
    <cellStyle name="_Book1_2 3" xfId="180"/>
    <cellStyle name="_Book1_3" xfId="181"/>
    <cellStyle name="_Book1_3 2" xfId="182"/>
    <cellStyle name="_Book1_3 2 2" xfId="183"/>
    <cellStyle name="Explanatory Text 2" xfId="184"/>
    <cellStyle name="_Book1_3 2 3" xfId="185"/>
    <cellStyle name="_Book1_3 3" xfId="186"/>
    <cellStyle name="40% - Accent1 2 3" xfId="187"/>
    <cellStyle name="Linked Cells" xfId="188"/>
    <cellStyle name="_Book1_3 3 2" xfId="189"/>
    <cellStyle name="_Book1_3 3 3" xfId="190"/>
    <cellStyle name="_Book1_3 4" xfId="191"/>
    <cellStyle name="常规 3 4 2 3 2" xfId="192"/>
    <cellStyle name="_Book1_3 5" xfId="193"/>
    <cellStyle name="20% - 强调文字颜色 3 2" xfId="194"/>
    <cellStyle name="_Book1_4" xfId="195"/>
    <cellStyle name="20% - 强调文字颜色 3 2 2" xfId="196"/>
    <cellStyle name="_Book1_4 2" xfId="197"/>
    <cellStyle name="20% - 强调文字颜色 3 2 3" xfId="198"/>
    <cellStyle name="_Book1_4 3" xfId="199"/>
    <cellStyle name="_Book1_Book1" xfId="200"/>
    <cellStyle name="差_2006年分析表 2 2" xfId="201"/>
    <cellStyle name="_ET_STYLE_NoName_00_" xfId="202"/>
    <cellStyle name="20% - Accent4 4 3" xfId="203"/>
    <cellStyle name="_ET_STYLE_NoName_00__Sheet3 3" xfId="204"/>
    <cellStyle name="_ET_STYLE_NoName_00_ 2" xfId="205"/>
    <cellStyle name="_ET_STYLE_NoName_00_ 3" xfId="206"/>
    <cellStyle name="_ET_STYLE_NoName_00__附4、旬报 2" xfId="207"/>
    <cellStyle name="40% - 强调文字颜色 1 2 2 2" xfId="208"/>
    <cellStyle name="_ET_STYLE_NoName_00__Book1" xfId="209"/>
    <cellStyle name="40% - 强调文字颜色 4 2 3" xfId="210"/>
    <cellStyle name="_ET_STYLE_NoName_00__县公司 3" xfId="211"/>
    <cellStyle name="_ET_STYLE_NoName_00__Book1 2" xfId="212"/>
    <cellStyle name="40% - 强调文字颜色 4 2 4" xfId="213"/>
    <cellStyle name="_ET_STYLE_NoName_00__Book1 3" xfId="214"/>
    <cellStyle name="_ET_STYLE_NoName_00__Book1_1" xfId="215"/>
    <cellStyle name="_ET_STYLE_NoName_00__Book1_1 2" xfId="216"/>
    <cellStyle name="_ET_STYLE_NoName_00__Book1_1 3" xfId="217"/>
    <cellStyle name="_ET_STYLE_NoName_00__Book1_1_县公司" xfId="218"/>
    <cellStyle name="20% - 强调文字颜色 4 2 5" xfId="219"/>
    <cellStyle name="Accent4_公安安全支出补充表5.14" xfId="220"/>
    <cellStyle name="_ET_STYLE_NoName_00__Book1_1_县公司 2" xfId="221"/>
    <cellStyle name="60% - 强调文字颜色 6 2 2" xfId="222"/>
    <cellStyle name="_ET_STYLE_NoName_00__Book1_1_县公司 3" xfId="223"/>
    <cellStyle name="_ET_STYLE_NoName_00__云南水利电力有限公司 3" xfId="224"/>
    <cellStyle name="_ET_STYLE_NoName_00__Book1_1_银行账户情况表_2010年12月" xfId="225"/>
    <cellStyle name="_本部汇总" xfId="226"/>
    <cellStyle name="_ET_STYLE_NoName_00__Book1_1_银行账户情况表_2010年12月 2" xfId="227"/>
    <cellStyle name="好_文体广播部门 2 2" xfId="228"/>
    <cellStyle name="_ET_STYLE_NoName_00__Book1_1_银行账户情况表_2010年12月 3" xfId="229"/>
    <cellStyle name="20% - Accent1 2 2" xfId="230"/>
    <cellStyle name="_ET_STYLE_NoName_00__Book1_2" xfId="231"/>
    <cellStyle name="_ET_STYLE_NoName_00__Book1_2 2" xfId="232"/>
    <cellStyle name="comma-d" xfId="233"/>
    <cellStyle name="_ET_STYLE_NoName_00__Book1_2 3" xfId="234"/>
    <cellStyle name="_ET_STYLE_NoName_00__Book1_3" xfId="235"/>
    <cellStyle name="40% - 强调文字颜色 3 2" xfId="236"/>
    <cellStyle name="20% - Accent1 2 3" xfId="237"/>
    <cellStyle name="好_2009年一般性转移支付标准工资_地方配套按人均增幅控制8.31（调整结案率后）xl" xfId="238"/>
    <cellStyle name="_ET_STYLE_NoName_00__Book1_3 2" xfId="239"/>
    <cellStyle name="40% - 强调文字颜色 3 2 2" xfId="240"/>
    <cellStyle name="差_三季度－表二" xfId="241"/>
    <cellStyle name="_ET_STYLE_NoName_00__Book1_3 4" xfId="242"/>
    <cellStyle name="40% - 强调文字颜色 3 2 4" xfId="243"/>
    <cellStyle name="好_2009年一般性转移支付标准工资_地方配套按人均增幅控制8.31（调整结案率后）xl 2" xfId="244"/>
    <cellStyle name="_ET_STYLE_NoName_00__Book1_3 2 2" xfId="245"/>
    <cellStyle name="40% - 强调文字颜色 3 2 2 2" xfId="246"/>
    <cellStyle name="_ET_STYLE_NoName_00__Book1_3 5" xfId="247"/>
    <cellStyle name="40% - 强调文字颜色 3 2 5" xfId="248"/>
    <cellStyle name="好_雅红 2" xfId="249"/>
    <cellStyle name="_ET_STYLE_NoName_00__Book1_3 2 3" xfId="250"/>
    <cellStyle name="40% - 强调文字颜色 3 2 2 3" xfId="251"/>
    <cellStyle name="_ET_STYLE_NoName_00__Book1_3 3" xfId="252"/>
    <cellStyle name="40% - 强调文字颜色 3 2 3" xfId="253"/>
    <cellStyle name="_ET_STYLE_NoName_00__Book1_3 3 2" xfId="254"/>
    <cellStyle name="40% - 强调文字颜色 3 2 3 2" xfId="255"/>
    <cellStyle name="_ET_STYLE_NoName_00__Book1_3 3 3" xfId="256"/>
    <cellStyle name="40% - 强调文字颜色 3 2 3 3" xfId="257"/>
    <cellStyle name="HEADING1 3" xfId="258"/>
    <cellStyle name="_ET_STYLE_NoName_00__Book1_县公司" xfId="259"/>
    <cellStyle name="_ET_STYLE_NoName_00__Book1_县公司 2" xfId="260"/>
    <cellStyle name="_ET_STYLE_NoName_00__Book1_县公司 3" xfId="261"/>
    <cellStyle name="差_2007年检察院案件数 2" xfId="262"/>
    <cellStyle name="Accent3 2" xfId="263"/>
    <cellStyle name="_ET_STYLE_NoName_00__Book1_银行账户情况表_2010年12月" xfId="264"/>
    <cellStyle name="_ET_STYLE_NoName_00__Book1_银行账户情况表_2010年12月 2" xfId="265"/>
    <cellStyle name="好_隧道" xfId="266"/>
    <cellStyle name="差_云南省2008年中小学教师人数统计表 3 2" xfId="267"/>
    <cellStyle name="_ET_STYLE_NoName_00__Book1_银行账户情况表_2010年12月 3" xfId="268"/>
    <cellStyle name="20% - Accent4 2" xfId="269"/>
    <cellStyle name="_ET_STYLE_NoName_00__Sheet1" xfId="270"/>
    <cellStyle name="20% - Accent4 2 2" xfId="271"/>
    <cellStyle name="_ET_STYLE_NoName_00__Sheet1 2" xfId="272"/>
    <cellStyle name="20% - Accent4 2 3" xfId="273"/>
    <cellStyle name="_ET_STYLE_NoName_00__Sheet1 3" xfId="274"/>
    <cellStyle name="20% - Accent4 4 2" xfId="275"/>
    <cellStyle name="_ET_STYLE_NoName_00__Sheet3 2" xfId="276"/>
    <cellStyle name="强调文字颜色 4 2" xfId="277"/>
    <cellStyle name="_ET_STYLE_NoName_00__东雅代表处12月份月报" xfId="278"/>
    <cellStyle name="60% - Accent5" xfId="279"/>
    <cellStyle name="40% - Accent3 6" xfId="280"/>
    <cellStyle name="60% - 强调文字颜色 1 2 2 3" xfId="281"/>
    <cellStyle name="强调文字颜色 4 2 2" xfId="282"/>
    <cellStyle name="_ET_STYLE_NoName_00__东雅代表处12月份月报 2" xfId="283"/>
    <cellStyle name="60% - Accent5 2" xfId="284"/>
    <cellStyle name="60% - 强调文字颜色 5 2 2" xfId="285"/>
    <cellStyle name="强调文字颜色 4 2 3" xfId="286"/>
    <cellStyle name="_ET_STYLE_NoName_00__东雅代表处12月份月报 3" xfId="287"/>
    <cellStyle name="好_下半年禁毒办案经费分配2544.3万元 2 3" xfId="288"/>
    <cellStyle name="常规 5 7" xfId="289"/>
    <cellStyle name="40% - 强调文字颜色 6 2 2 3" xfId="290"/>
    <cellStyle name="_ET_STYLE_NoName_00__附4、旬报" xfId="291"/>
    <cellStyle name="40% - 强调文字颜色 1 2 2" xfId="292"/>
    <cellStyle name="_ET_STYLE_NoName_00__附4、旬报 3" xfId="293"/>
    <cellStyle name="40% - 强调文字颜色 1 2 2 3" xfId="294"/>
    <cellStyle name="_Sheet1 3" xfId="295"/>
    <cellStyle name="常规 10 3" xfId="296"/>
    <cellStyle name="_ET_STYLE_NoName_00__附件22：施工形象月报" xfId="297"/>
    <cellStyle name="_ET_STYLE_NoName_00__附件22：施工形象月报 2" xfId="298"/>
    <cellStyle name="_ET_STYLE_NoName_00__附件22：施工形象月报 3" xfId="299"/>
    <cellStyle name="好_Book1_县公司 2" xfId="300"/>
    <cellStyle name="好_2006年分析表 2" xfId="301"/>
    <cellStyle name="好 2 3 2" xfId="302"/>
    <cellStyle name="40% - 强调文字颜色 5 2 2" xfId="303"/>
    <cellStyle name="20% - Accent6 4" xfId="304"/>
    <cellStyle name="差_奖励补助测算7.25 (version 1) (version 1)" xfId="305"/>
    <cellStyle name="_ET_STYLE_NoName_00__建行" xfId="306"/>
    <cellStyle name="好_2006年分析表 2 2" xfId="307"/>
    <cellStyle name="40% - 强调文字颜色 5 2 2 2" xfId="308"/>
    <cellStyle name="20% - Accent6 4 2" xfId="309"/>
    <cellStyle name="差_奖励补助测算7.25 (version 1) (version 1) 2" xfId="310"/>
    <cellStyle name="Check Cell" xfId="311"/>
    <cellStyle name="_ET_STYLE_NoName_00__建行 2" xfId="312"/>
    <cellStyle name="好_2006年分析表 2 3" xfId="313"/>
    <cellStyle name="差_第一部分：综合全 2" xfId="314"/>
    <cellStyle name="40% - 强调文字颜色 5 2 2 3" xfId="315"/>
    <cellStyle name="20% - Accent6 4 3" xfId="316"/>
    <cellStyle name="_ET_STYLE_NoName_00__建行 3" xfId="317"/>
    <cellStyle name="40% - 强调文字颜色 4 2 2" xfId="318"/>
    <cellStyle name="_ET_STYLE_NoName_00__县公司 2" xfId="319"/>
    <cellStyle name="Accent6 - 20%" xfId="320"/>
    <cellStyle name="40% - Accent6 6" xfId="321"/>
    <cellStyle name="_ET_STYLE_NoName_00__银行账户情况表_2010年12月" xfId="322"/>
    <cellStyle name="_ET_STYLE_NoName_00__银行账户情况表_2010年12月 2" xfId="323"/>
    <cellStyle name="20% - 强调文字颜色 6 2 2" xfId="324"/>
    <cellStyle name="_ET_STYLE_NoName_00__银行账户情况表_2010年12月 3" xfId="325"/>
    <cellStyle name="差_业务工作量指标 2" xfId="326"/>
    <cellStyle name="20% - Accent6 2 2" xfId="327"/>
    <cellStyle name="_ET_STYLE_NoName_00__云南水利电力有限公司" xfId="328"/>
    <cellStyle name="_ET_STYLE_NoName_00__云南水利电力有限公司 2" xfId="329"/>
    <cellStyle name="差_下半年禁毒办案经费分配2544.3万元 5" xfId="330"/>
    <cellStyle name="_Sheet1" xfId="331"/>
    <cellStyle name="_东雅代表处12月份月报 3" xfId="332"/>
    <cellStyle name="_Sheet1 2" xfId="333"/>
    <cellStyle name="20% - 强调文字颜色 3 2 5" xfId="334"/>
    <cellStyle name="_本部汇总 2" xfId="335"/>
    <cellStyle name="_本部汇总 3" xfId="336"/>
    <cellStyle name="借出原因" xfId="337"/>
    <cellStyle name="_东雅代表处12月份月报" xfId="338"/>
    <cellStyle name="_东雅代表处12月份月报 2" xfId="339"/>
    <cellStyle name="_南方电网" xfId="340"/>
    <cellStyle name="_南方电网 2" xfId="341"/>
    <cellStyle name="_南方电网 3" xfId="342"/>
    <cellStyle name="好_下半年禁毒办案经费分配2544.3万元" xfId="343"/>
    <cellStyle name="40% - 强调文字颜色 6 2" xfId="344"/>
    <cellStyle name="标题 2 2 4" xfId="345"/>
    <cellStyle name="_弱电系统设备配置报价清单 2" xfId="346"/>
    <cellStyle name="0,0&#13;&#10;NA&#13;&#10; 2" xfId="347"/>
    <cellStyle name="标题 2 2 5" xfId="348"/>
    <cellStyle name="_弱电系统设备配置报价清单 3" xfId="349"/>
    <cellStyle name="0,0&#13;&#10;NA&#13;&#10; 3" xfId="350"/>
    <cellStyle name="强调文字颜色 2 2 2" xfId="351"/>
    <cellStyle name="20% - Accent1" xfId="352"/>
    <cellStyle name="Accent1 - 20%" xfId="353"/>
    <cellStyle name="20% - 强调文字颜色 3 2 2 3" xfId="354"/>
    <cellStyle name="强调文字颜色 2 2 2 2" xfId="355"/>
    <cellStyle name="20% - Accent1 2" xfId="356"/>
    <cellStyle name="Accent1 - 20% 2" xfId="357"/>
    <cellStyle name="6mal 2" xfId="358"/>
    <cellStyle name="强调文字颜色 2 2 2 3" xfId="359"/>
    <cellStyle name="20% - Accent1 3" xfId="360"/>
    <cellStyle name="20% - Accent1 3 2" xfId="361"/>
    <cellStyle name="6mal 3" xfId="362"/>
    <cellStyle name="20% - Accent1 4" xfId="363"/>
    <cellStyle name="20% - Accent1 4 2" xfId="364"/>
    <cellStyle name="好_Book1_县公司" xfId="365"/>
    <cellStyle name="好_2006年分析表" xfId="366"/>
    <cellStyle name="好 2 3" xfId="367"/>
    <cellStyle name="40% - 强调文字颜色 5 2" xfId="368"/>
    <cellStyle name="20% - Accent1 4 3" xfId="369"/>
    <cellStyle name="好_检验表（调整后） 2" xfId="370"/>
    <cellStyle name="20% - Accent1 5" xfId="371"/>
    <cellStyle name="40% - Accent3 2" xfId="372"/>
    <cellStyle name="好_检验表（调整后） 3" xfId="373"/>
    <cellStyle name="20% - Accent1 6" xfId="374"/>
    <cellStyle name="60% - 强调文字颜色 3 2 2" xfId="375"/>
    <cellStyle name="20% - Accent5 3 2" xfId="376"/>
    <cellStyle name="强调文字颜色 2 2 3" xfId="377"/>
    <cellStyle name="20% - Accent2" xfId="378"/>
    <cellStyle name="60% - 强调文字颜色 3 2 2 2" xfId="379"/>
    <cellStyle name="强调文字颜色 2 2 3 2" xfId="380"/>
    <cellStyle name="20% - Accent2 2" xfId="381"/>
    <cellStyle name="常规 40" xfId="382"/>
    <cellStyle name="常规 35" xfId="383"/>
    <cellStyle name="20% - Accent2 2 2" xfId="384"/>
    <cellStyle name="常规 41" xfId="385"/>
    <cellStyle name="常规 36" xfId="386"/>
    <cellStyle name="20% - Accent2 2 3" xfId="387"/>
    <cellStyle name="60% - 强调文字颜色 3 2 2 3" xfId="388"/>
    <cellStyle name="强调文字颜色 2 2 3 3" xfId="389"/>
    <cellStyle name="差_2009年一般性转移支付标准工资" xfId="390"/>
    <cellStyle name="20% - Accent2 3" xfId="391"/>
    <cellStyle name="20% - Accent2 3 3" xfId="392"/>
    <cellStyle name="40% - Accent1 5" xfId="393"/>
    <cellStyle name="20% - Accent2 4" xfId="394"/>
    <cellStyle name="20% - Accent2 4 2" xfId="395"/>
    <cellStyle name="40% - Accent2 4" xfId="396"/>
    <cellStyle name="20% - Accent2 4 3" xfId="397"/>
    <cellStyle name="40% - Accent2 5" xfId="398"/>
    <cellStyle name="20% - 强调文字颜色 2 2 2 2" xfId="399"/>
    <cellStyle name="20% - Accent2 5" xfId="400"/>
    <cellStyle name="Normal - Style1 2" xfId="401"/>
    <cellStyle name="40% - Accent4 2" xfId="402"/>
    <cellStyle name="20% - 强调文字颜色 2 2 2 3" xfId="403"/>
    <cellStyle name="20% - Accent2 6" xfId="404"/>
    <cellStyle name="60% - 强调文字颜色 3 2 3" xfId="405"/>
    <cellStyle name="20% - Accent5 3 3" xfId="406"/>
    <cellStyle name="强调文字颜色 2 2 4" xfId="407"/>
    <cellStyle name="20% - Accent3" xfId="408"/>
    <cellStyle name="20% - Accent3 2 3" xfId="409"/>
    <cellStyle name="60% - 强调文字颜色 3 2 3 3" xfId="410"/>
    <cellStyle name="60% - 强调文字颜色 1 2" xfId="411"/>
    <cellStyle name="20% - Accent3 3" xfId="412"/>
    <cellStyle name="60% - 强调文字颜色 5 2 3 3" xfId="413"/>
    <cellStyle name="60% - 强调文字颜色 1 2 2" xfId="414"/>
    <cellStyle name="20% - Accent3 3 2" xfId="415"/>
    <cellStyle name="60% - 强调文字颜色 1 2 3" xfId="416"/>
    <cellStyle name="20% - Accent3 3 3" xfId="417"/>
    <cellStyle name="差_M03" xfId="418"/>
    <cellStyle name="20% - Accent3 4" xfId="419"/>
    <cellStyle name="差_M03 2" xfId="420"/>
    <cellStyle name="20% - Accent3 4 2" xfId="421"/>
    <cellStyle name="20% - Accent3 4 3" xfId="422"/>
    <cellStyle name="20% - 强调文字颜色 2 2 3 2" xfId="423"/>
    <cellStyle name="20% - Accent3 5" xfId="424"/>
    <cellStyle name="警告文本 2 2" xfId="425"/>
    <cellStyle name="40% - Accent5 2" xfId="426"/>
    <cellStyle name="20% - 强调文字颜色 2 2 3 3" xfId="427"/>
    <cellStyle name="Black 2" xfId="428"/>
    <cellStyle name="20% - Accent3 6" xfId="429"/>
    <cellStyle name="60% - 强调文字颜色 2 2 3 2" xfId="430"/>
    <cellStyle name="60% - 强调文字颜色 3 2 4" xfId="431"/>
    <cellStyle name="强调文字颜色 2 2 5" xfId="432"/>
    <cellStyle name="20% - Accent4" xfId="433"/>
    <cellStyle name="60% - 强调文字颜色 2 2" xfId="434"/>
    <cellStyle name="20% - Accent4 3" xfId="435"/>
    <cellStyle name="60% - 强调文字颜色 2 2 3" xfId="436"/>
    <cellStyle name="20% - Accent4 3 3" xfId="437"/>
    <cellStyle name="差_1003牟定县 2" xfId="438"/>
    <cellStyle name="20% - Accent4 5" xfId="439"/>
    <cellStyle name="40% - Accent6 2" xfId="440"/>
    <cellStyle name="20% - Accent4 6" xfId="441"/>
    <cellStyle name="comma zerodec 2" xfId="442"/>
    <cellStyle name="60% - 强调文字颜色 2 2 3 3" xfId="443"/>
    <cellStyle name="60% - 强调文字颜色 3 2 5" xfId="444"/>
    <cellStyle name="20% - Accent5" xfId="445"/>
    <cellStyle name="20% - Accent5 2" xfId="446"/>
    <cellStyle name="20% - Accent5 2 2" xfId="447"/>
    <cellStyle name="60% - 强调文字颜色 3 2" xfId="448"/>
    <cellStyle name="20% - Accent5 3" xfId="449"/>
    <cellStyle name="20% - Accent5 4" xfId="450"/>
    <cellStyle name="20% - Accent5 4 2" xfId="451"/>
    <cellStyle name="差_地方配套按人均增幅控制8.31（调整结案率后）xl" xfId="452"/>
    <cellStyle name="20% - Accent5 4 3" xfId="453"/>
    <cellStyle name="20% - Accent5 5" xfId="454"/>
    <cellStyle name="20% - Accent6" xfId="455"/>
    <cellStyle name="60% - 强调文字颜色 6 2 5" xfId="456"/>
    <cellStyle name="差_业务工作量指标" xfId="457"/>
    <cellStyle name="20% - Accent6 2" xfId="458"/>
    <cellStyle name="60% - 强调文字颜色 4 2" xfId="459"/>
    <cellStyle name="20% - Accent6 3" xfId="460"/>
    <cellStyle name="60% - 强调文字颜色 4 2 2" xfId="461"/>
    <cellStyle name="适中 2 4" xfId="462"/>
    <cellStyle name="差_地方配套按人均增幅控制8.30xl" xfId="463"/>
    <cellStyle name="20% - Accent6 3 2" xfId="464"/>
    <cellStyle name="好_2006年分析表 3" xfId="465"/>
    <cellStyle name="好 2 3 3" xfId="466"/>
    <cellStyle name="40% - 强调文字颜色 5 2 3" xfId="467"/>
    <cellStyle name="差_高中教师人数（教育厅1.6日提供） 2" xfId="468"/>
    <cellStyle name="20% - Accent6 5" xfId="469"/>
    <cellStyle name="好_2006年分析表 4" xfId="470"/>
    <cellStyle name="40% - 强调文字颜色 5 2 4" xfId="471"/>
    <cellStyle name="20% - Accent6 6" xfId="472"/>
    <cellStyle name="t_HVAC Equipment (3)_Book1" xfId="473"/>
    <cellStyle name="20% - 强调文字颜色 1 2" xfId="474"/>
    <cellStyle name="t_HVAC Equipment (3)_Book1 2" xfId="475"/>
    <cellStyle name="20% - 强调文字颜色 1 2 2" xfId="476"/>
    <cellStyle name="20% - 强调文字颜色 1 2 2 2" xfId="477"/>
    <cellStyle name="差_县级基础数据 2" xfId="478"/>
    <cellStyle name="20% - 强调文字颜色 1 2 2 3" xfId="479"/>
    <cellStyle name="40% - 强调文字颜色 2 2" xfId="480"/>
    <cellStyle name="好_奖励补助测算7.25" xfId="481"/>
    <cellStyle name="t_HVAC Equipment (3)_Book1 3" xfId="482"/>
    <cellStyle name="20% - 强调文字颜色 1 2 3" xfId="483"/>
    <cellStyle name="40% - 强调文字颜色 2 2 2" xfId="484"/>
    <cellStyle name="好_云南省2008年中小学教师人数统计表 2 3" xfId="485"/>
    <cellStyle name="好_奖励补助测算7.25 2" xfId="486"/>
    <cellStyle name="20% - 强调文字颜色 1 2 3 2" xfId="487"/>
    <cellStyle name="40% - 强调文字颜色 2 2 3" xfId="488"/>
    <cellStyle name="貨幣 [0]_SGV" xfId="489"/>
    <cellStyle name="20% - 强调文字颜色 1 2 3 3" xfId="490"/>
    <cellStyle name="常规 2 3_Book1" xfId="491"/>
    <cellStyle name="40% - Accent6 4 2" xfId="492"/>
    <cellStyle name="20% - 强调文字颜色 1 2 4" xfId="493"/>
    <cellStyle name="60% - 强调文字颜色 6 2 2 2" xfId="494"/>
    <cellStyle name="40% - Accent6 4 3" xfId="495"/>
    <cellStyle name="20% - 强调文字颜色 1 2 5" xfId="496"/>
    <cellStyle name="20% - 强调文字颜色 2 2" xfId="497"/>
    <cellStyle name="20% - 强调文字颜色 2 2 2" xfId="498"/>
    <cellStyle name="Accent4 - 20% 2" xfId="499"/>
    <cellStyle name="20% - 强调文字颜色 2 2 3" xfId="500"/>
    <cellStyle name="差_1003牟定县" xfId="501"/>
    <cellStyle name="60% - Accent1 2" xfId="502"/>
    <cellStyle name="20% - 强调文字颜色 2 2 4" xfId="503"/>
    <cellStyle name="Accent2 - 60% 2" xfId="504"/>
    <cellStyle name="20% - 强调文字颜色 2 2 5" xfId="505"/>
    <cellStyle name="20% - 强调文字颜色 3 2 2 2" xfId="506"/>
    <cellStyle name="差_2009年一般性转移支付标准工资_奖励补助测算5.23新 2" xfId="507"/>
    <cellStyle name="40% - Accent2 2 3" xfId="508"/>
    <cellStyle name="20% - 强调文字颜色 3 2 3 2" xfId="509"/>
    <cellStyle name="20% - 强调文字颜色 3 2 4" xfId="510"/>
    <cellStyle name="args.style 3" xfId="511"/>
    <cellStyle name="20% - 强调文字颜色 4 2" xfId="512"/>
    <cellStyle name="20% - 强调文字颜色 4 2 2" xfId="513"/>
    <cellStyle name="20% - 强调文字颜色 4 2 3" xfId="514"/>
    <cellStyle name="60% - 强调文字颜色 1 2 4" xfId="515"/>
    <cellStyle name="20% - 强调文字颜色 4 2 3 2" xfId="516"/>
    <cellStyle name="ColLevel_0" xfId="517"/>
    <cellStyle name="Calc Currency (0) 2" xfId="518"/>
    <cellStyle name="60% - 强调文字颜色 1 2 5" xfId="519"/>
    <cellStyle name="20% - 强调文字颜色 4 2 3 3" xfId="520"/>
    <cellStyle name="20% - 强调文字颜色 4 2 4" xfId="521"/>
    <cellStyle name="20% - 强调文字颜色 5 2" xfId="522"/>
    <cellStyle name="Accent3 - 20%" xfId="523"/>
    <cellStyle name="20% - 强调文字颜色 5 2 2 3" xfId="524"/>
    <cellStyle name="20% - 强调文字颜色 5 2 3" xfId="525"/>
    <cellStyle name="20% - 强调文字颜色 5 2 3 2" xfId="526"/>
    <cellStyle name="20% - 强调文字颜色 5 2 4" xfId="527"/>
    <cellStyle name="20% - 强调文字颜色 5 2 5" xfId="528"/>
    <cellStyle name="60% - 强调文字颜色 6 2 4" xfId="529"/>
    <cellStyle name="20% - 强调文字颜色 6 2" xfId="530"/>
    <cellStyle name="20% - 强调文字颜色 6 2 2 2" xfId="531"/>
    <cellStyle name="Accent4 - 20%" xfId="532"/>
    <cellStyle name="20% - 强调文字颜色 6 2 2 3" xfId="533"/>
    <cellStyle name="20% - 强调文字颜色 6 2 3" xfId="534"/>
    <cellStyle name="20% - 强调文字颜色 6 2 3 2" xfId="535"/>
    <cellStyle name="20% - 强调文字颜色 6 2 3 3" xfId="536"/>
    <cellStyle name="20% - 强调文字颜色 6 2 4" xfId="537"/>
    <cellStyle name="20% - 强调文字颜色 6 2 5" xfId="538"/>
    <cellStyle name="差_银行账户情况表_2010年12月" xfId="539"/>
    <cellStyle name="40% - Accent1 2" xfId="540"/>
    <cellStyle name="好_奖励补助测算5.22测试 2" xfId="541"/>
    <cellStyle name="40% - Accent1 3" xfId="542"/>
    <cellStyle name="40% - Accent1 3 2" xfId="543"/>
    <cellStyle name="40% - Accent1 3 3" xfId="544"/>
    <cellStyle name="60% - Accent3 2" xfId="545"/>
    <cellStyle name="40% - Accent1 6" xfId="546"/>
    <cellStyle name="40% - Accent2 2" xfId="547"/>
    <cellStyle name="40% - Accent2 2 2" xfId="548"/>
    <cellStyle name="40% - Accent2 3" xfId="549"/>
    <cellStyle name="40% - Accent2 3 3" xfId="550"/>
    <cellStyle name="40% - Accent2 4 2" xfId="551"/>
    <cellStyle name="40% - Accent2 4 3" xfId="552"/>
    <cellStyle name="per.style 2" xfId="553"/>
    <cellStyle name="60% - Accent4 2" xfId="554"/>
    <cellStyle name="差_汇总-县级财政报表附表" xfId="555"/>
    <cellStyle name="40% - Accent2 6" xfId="556"/>
    <cellStyle name="好_2006年分析表 3 2" xfId="557"/>
    <cellStyle name="40% - 强调文字颜色 5 2 3 2" xfId="558"/>
    <cellStyle name="40% - Accent3" xfId="559"/>
    <cellStyle name="40% - Accent3 2 2" xfId="560"/>
    <cellStyle name="40% - Accent3 2 3" xfId="561"/>
    <cellStyle name="40% - Accent3 3" xfId="562"/>
    <cellStyle name="40% - Accent3 3 2" xfId="563"/>
    <cellStyle name="40% - Accent3 4" xfId="564"/>
    <cellStyle name="好_Book1_银行账户情况表_2010年12月" xfId="565"/>
    <cellStyle name="40% - Accent3 4 2" xfId="566"/>
    <cellStyle name="40% - Accent3 5" xfId="567"/>
    <cellStyle name="60% - 强调文字颜色 1 2 2 2" xfId="568"/>
    <cellStyle name="好_2006年分析表 3 3" xfId="569"/>
    <cellStyle name="40% - 强调文字颜色 5 2 3 3" xfId="570"/>
    <cellStyle name="Normal - Style1" xfId="571"/>
    <cellStyle name="40% - Accent4" xfId="572"/>
    <cellStyle name="40% - Accent4 4" xfId="573"/>
    <cellStyle name="40% - Accent4 2 2" xfId="574"/>
    <cellStyle name="40% - Accent4 5" xfId="575"/>
    <cellStyle name="60% - 强调文字颜色 1 2 3 2" xfId="576"/>
    <cellStyle name="40% - Accent4 2 3" xfId="577"/>
    <cellStyle name="Normal - Style1 3" xfId="578"/>
    <cellStyle name="40% - Accent4 3" xfId="579"/>
    <cellStyle name="样式 1 2" xfId="580"/>
    <cellStyle name="警告文本 2 4" xfId="581"/>
    <cellStyle name="40% - Accent5 4" xfId="582"/>
    <cellStyle name="40% - Accent4 3 2" xfId="583"/>
    <cellStyle name="样式 1 3" xfId="584"/>
    <cellStyle name="警告文本 2 5" xfId="585"/>
    <cellStyle name="40% - Accent5 5" xfId="586"/>
    <cellStyle name="好_文体广播部门" xfId="587"/>
    <cellStyle name="40% - Accent4 3 3" xfId="588"/>
    <cellStyle name="40% - Accent6 4" xfId="589"/>
    <cellStyle name="40% - Accent4 4 2" xfId="590"/>
    <cellStyle name="40% - Accent6 5" xfId="591"/>
    <cellStyle name="常规 3 3 3 2" xfId="592"/>
    <cellStyle name="40% - Accent4 4 3" xfId="593"/>
    <cellStyle name="40% - Accent4 6" xfId="594"/>
    <cellStyle name="60% - 强调文字颜色 1 2 3 3" xfId="595"/>
    <cellStyle name="60% - Accent6 2" xfId="596"/>
    <cellStyle name="警告文本 2" xfId="597"/>
    <cellStyle name="常规 6 5 2" xfId="598"/>
    <cellStyle name="40% - Accent5" xfId="599"/>
    <cellStyle name="Accent3_公安安全支出补充表5.14" xfId="600"/>
    <cellStyle name="警告文本 2 2 2" xfId="601"/>
    <cellStyle name="汇总 2 2 3" xfId="602"/>
    <cellStyle name="40% - Accent5 2 2" xfId="603"/>
    <cellStyle name="警告文本 2 2 3" xfId="604"/>
    <cellStyle name="40% - Accent5 2 3" xfId="605"/>
    <cellStyle name="警告文本 2 3" xfId="606"/>
    <cellStyle name="40% - Accent5 3" xfId="607"/>
    <cellStyle name="40% - 强调文字颜色 4 2 2 3" xfId="608"/>
    <cellStyle name="警告文本 2 3 2" xfId="609"/>
    <cellStyle name="汇总 2 3 3" xfId="610"/>
    <cellStyle name="40% - Accent5 3 2" xfId="611"/>
    <cellStyle name="警告文本 2 3 3" xfId="612"/>
    <cellStyle name="常规 3 4 2 2" xfId="613"/>
    <cellStyle name="40% - Accent5 3 3" xfId="614"/>
    <cellStyle name="常规 6 5 3" xfId="615"/>
    <cellStyle name="40% - Accent6" xfId="616"/>
    <cellStyle name="40% - Accent6 3" xfId="617"/>
    <cellStyle name="40% - Accent6 3 2" xfId="618"/>
    <cellStyle name="Accent1" xfId="619"/>
    <cellStyle name="40% - Accent6 3 3" xfId="620"/>
    <cellStyle name="Accent2" xfId="621"/>
    <cellStyle name="40% - 强调文字颜色 1 2" xfId="622"/>
    <cellStyle name="40% - 强调文字颜色 1 2 3" xfId="623"/>
    <cellStyle name="40% - 强调文字颜色 1 2 3 2" xfId="624"/>
    <cellStyle name="40% - 强调文字颜色 1 2 3 3" xfId="625"/>
    <cellStyle name="40% - 强调文字颜色 1 2 4" xfId="626"/>
    <cellStyle name="Accent1_公安安全支出补充表5.14" xfId="627"/>
    <cellStyle name="40% - 强调文字颜色 1 2 5" xfId="628"/>
    <cellStyle name="40% - 强调文字颜色 2 2 2 2" xfId="629"/>
    <cellStyle name="60% - 强调文字颜色 5 2" xfId="630"/>
    <cellStyle name="40% - 强调文字颜色 2 2 2 3" xfId="631"/>
    <cellStyle name="40% - 强调文字颜色 2 2 3 2" xfId="632"/>
    <cellStyle name="60% - 强调文字颜色 6 2" xfId="633"/>
    <cellStyle name="好_2007年人员分部门统计表" xfId="634"/>
    <cellStyle name="40% - 强调文字颜色 2 2 3 3" xfId="635"/>
    <cellStyle name="40% - 强调文字颜色 2 2 4" xfId="636"/>
    <cellStyle name="40% - 强调文字颜色 2 2 5" xfId="637"/>
    <cellStyle name="40% - 强调文字颜色 4 2 2 2" xfId="638"/>
    <cellStyle name="好_2006年分析表 5" xfId="639"/>
    <cellStyle name="40% - 强调文字颜色 5 2 5" xfId="640"/>
    <cellStyle name="好_下半年禁毒办案经费分配2544.3万元 2" xfId="641"/>
    <cellStyle name="40% - 强调文字颜色 6 2 2" xfId="642"/>
    <cellStyle name="好_下半年禁毒办案经费分配2544.3万元 2 2" xfId="643"/>
    <cellStyle name="常规 5 6" xfId="644"/>
    <cellStyle name="40% - 强调文字颜色 6 2 2 2" xfId="645"/>
    <cellStyle name="好_下半年禁毒办案经费分配2544.3万元 3" xfId="646"/>
    <cellStyle name="40% - 强调文字颜色 6 2 3" xfId="647"/>
    <cellStyle name="好_下半年禁毒办案经费分配2544.3万元 3 2" xfId="648"/>
    <cellStyle name="常规 6 6" xfId="649"/>
    <cellStyle name="40% - 强调文字颜色 6 2 3 2" xfId="650"/>
    <cellStyle name="Date 3" xfId="651"/>
    <cellStyle name="Accent1 2" xfId="652"/>
    <cellStyle name="好_下半年禁毒办案经费分配2544.3万元 3 3" xfId="653"/>
    <cellStyle name="常规 6 7" xfId="654"/>
    <cellStyle name="40% - 强调文字颜色 6 2 3 3" xfId="655"/>
    <cellStyle name="好_下半年禁毒办案经费分配2544.3万元 4" xfId="656"/>
    <cellStyle name="40% - 强调文字颜色 6 2 4" xfId="657"/>
    <cellStyle name="60% - Accent1" xfId="658"/>
    <cellStyle name="60% - Accent2" xfId="659"/>
    <cellStyle name="60% - Accent2 2" xfId="660"/>
    <cellStyle name="60% - Accent3" xfId="661"/>
    <cellStyle name="per.style" xfId="662"/>
    <cellStyle name="60% - Accent4" xfId="663"/>
    <cellStyle name="60% - Accent6" xfId="664"/>
    <cellStyle name="60% - 强调文字颜色 2 2 4" xfId="665"/>
    <cellStyle name="60% - 强调文字颜色 2 2 5" xfId="666"/>
    <cellStyle name="60% - 强调文字颜色 4 2 2 3" xfId="667"/>
    <cellStyle name="60% - 强调文字颜色 4 2 3 2" xfId="668"/>
    <cellStyle name="60% - 强调文字颜色 4 2 3 3" xfId="669"/>
    <cellStyle name="60% - 强调文字颜色 4 2 4" xfId="670"/>
    <cellStyle name="60% - 强调文字颜色 4 2 5" xfId="671"/>
    <cellStyle name="60% - 强调文字颜色 5 2 3" xfId="672"/>
    <cellStyle name="60% - 强调文字颜色 5 2 3 2" xfId="673"/>
    <cellStyle name="常规 3 2_Book1" xfId="674"/>
    <cellStyle name="60% - 强调文字颜色 5 2 4" xfId="675"/>
    <cellStyle name="解释性文本 2 2 2" xfId="676"/>
    <cellStyle name="60% - 强调文字颜色 5 2 5" xfId="677"/>
    <cellStyle name="60% - 强调文字颜色 6 2 2 3" xfId="678"/>
    <cellStyle name="60% - 强调文字颜色 6 2 3" xfId="679"/>
    <cellStyle name="60% - 强调文字颜色 6 2 3 2" xfId="680"/>
    <cellStyle name="60% - 强调文字颜色 6 2 3 3" xfId="681"/>
    <cellStyle name="6mal" xfId="682"/>
    <cellStyle name="差_2006年基础数据" xfId="683"/>
    <cellStyle name="Accent1 - 40%" xfId="684"/>
    <cellStyle name="差_2006年基础数据 2" xfId="685"/>
    <cellStyle name="Accent1 - 40% 2" xfId="686"/>
    <cellStyle name="Accent1 - 60%" xfId="687"/>
    <cellStyle name="Accent1 - 60% 2" xfId="688"/>
    <cellStyle name="Accent2 2" xfId="689"/>
    <cellStyle name="Accent2_公安安全支出补充表5.14" xfId="690"/>
    <cellStyle name="好_2009年一般性转移支付标准工资_奖励补助测算5.22测试 2" xfId="691"/>
    <cellStyle name="差_2007年检察院案件数" xfId="692"/>
    <cellStyle name="Accent3" xfId="693"/>
    <cellStyle name="Accent3 - 20% 2" xfId="694"/>
    <cellStyle name="New Times Roman 2" xfId="695"/>
    <cellStyle name="Accent3 - 40%" xfId="696"/>
    <cellStyle name="Accent3 - 40% 2" xfId="697"/>
    <cellStyle name="好_2009年一般性转移支付标准工资_~4190974" xfId="698"/>
    <cellStyle name="Accent3 - 60%" xfId="699"/>
    <cellStyle name="好_2009年一般性转移支付标准工资_~4190974 2" xfId="700"/>
    <cellStyle name="Accent3 - 60% 2" xfId="701"/>
    <cellStyle name="Accent4" xfId="702"/>
    <cellStyle name="差_检验表（调整后） 3 2" xfId="703"/>
    <cellStyle name="Accent4 - 40%" xfId="704"/>
    <cellStyle name="Accent4 - 40% 2" xfId="705"/>
    <cellStyle name="好_财政支出对上级的依赖程度 2" xfId="706"/>
    <cellStyle name="捠壿 [0.00]_Region Orders (2)" xfId="707"/>
    <cellStyle name="Accent4 - 60%" xfId="708"/>
    <cellStyle name="好_财政支出对上级的依赖程度 2 2" xfId="709"/>
    <cellStyle name="Accent4 - 60% 2" xfId="710"/>
    <cellStyle name="Accent4 2" xfId="711"/>
    <cellStyle name="Accent5" xfId="712"/>
    <cellStyle name="Accent5 - 20%" xfId="713"/>
    <cellStyle name="差_义务教育阶段教职工人数（教育厅提供最终）" xfId="714"/>
    <cellStyle name="Accent5 - 20% 2" xfId="715"/>
    <cellStyle name="Accent5 - 40%" xfId="716"/>
    <cellStyle name="Accent5 - 40% 2" xfId="717"/>
    <cellStyle name="Accent5 - 60%" xfId="718"/>
    <cellStyle name="Accent5 - 60% 2" xfId="719"/>
    <cellStyle name="Accent5 2" xfId="720"/>
    <cellStyle name="sstot 2" xfId="721"/>
    <cellStyle name="Accent5_公安安全支出补充表5.14" xfId="722"/>
    <cellStyle name="Accent6" xfId="723"/>
    <cellStyle name="Accent6 - 20% 2" xfId="724"/>
    <cellStyle name="Accent6 - 40%" xfId="725"/>
    <cellStyle name="Accent6 - 40% 2" xfId="726"/>
    <cellStyle name="Accent6 - 60%" xfId="727"/>
    <cellStyle name="Accent6 - 60% 2" xfId="728"/>
    <cellStyle name="Accent6 2" xfId="729"/>
    <cellStyle name="常规 4" xfId="730"/>
    <cellStyle name="Accent6_公安安全支出补充表5.14" xfId="731"/>
    <cellStyle name="args.style" xfId="732"/>
    <cellStyle name="Title" xfId="733"/>
    <cellStyle name="args.style 2" xfId="734"/>
    <cellStyle name="Bad" xfId="735"/>
    <cellStyle name="常规 11 3" xfId="736"/>
    <cellStyle name="Bad 2" xfId="737"/>
    <cellStyle name="检查单元格 2 3 3" xfId="738"/>
    <cellStyle name="Black" xfId="739"/>
    <cellStyle name="Black 3" xfId="740"/>
    <cellStyle name="Border" xfId="741"/>
    <cellStyle name="Border 2" xfId="742"/>
    <cellStyle name="Border 3" xfId="743"/>
    <cellStyle name="常规 3 4 2 6" xfId="744"/>
    <cellStyle name="Calc Currency (0)" xfId="745"/>
    <cellStyle name="Calc Currency (0) 3" xfId="746"/>
    <cellStyle name="好_财政支出对上级的依赖程度 3" xfId="747"/>
    <cellStyle name="Calculation" xfId="748"/>
    <cellStyle name="好_财政支出对上级的依赖程度 3 2" xfId="749"/>
    <cellStyle name="差_2007年可用财力 3" xfId="750"/>
    <cellStyle name="Calculation 2" xfId="751"/>
    <cellStyle name="Check Cell 2" xfId="752"/>
    <cellStyle name="常规 3 6" xfId="753"/>
    <cellStyle name="Comma [0]" xfId="754"/>
    <cellStyle name="Comma [0] 2" xfId="755"/>
    <cellStyle name="통화_BOILER-CO1" xfId="756"/>
    <cellStyle name="comma zerodec" xfId="757"/>
    <cellStyle name="comma zerodec 3" xfId="758"/>
    <cellStyle name="Comma_!!!GO" xfId="759"/>
    <cellStyle name="comma-d 2" xfId="760"/>
    <cellStyle name="comma-d 3" xfId="761"/>
    <cellStyle name="Currency [0]" xfId="762"/>
    <cellStyle name="Currency [0] 2" xfId="763"/>
    <cellStyle name="Currency [0] 3" xfId="764"/>
    <cellStyle name="好_丽江汇总 5" xfId="765"/>
    <cellStyle name="Currency_!!!GO" xfId="766"/>
    <cellStyle name="Currency1" xfId="767"/>
    <cellStyle name="差_2、土地面积、人口、粮食产量基本情况" xfId="768"/>
    <cellStyle name="Currency1 2" xfId="769"/>
    <cellStyle name="Currency1 3" xfId="770"/>
    <cellStyle name="Date" xfId="771"/>
    <cellStyle name="Date 2" xfId="772"/>
    <cellStyle name="Dezimal [0]_laroux" xfId="773"/>
    <cellStyle name="Dezimal_laroux" xfId="774"/>
    <cellStyle name="Dollar (zero dec)" xfId="775"/>
    <cellStyle name="Dollar (zero dec) 2" xfId="776"/>
    <cellStyle name="常规 5 3 2" xfId="777"/>
    <cellStyle name="Dollar (zero dec) 3" xfId="778"/>
    <cellStyle name="Explanatory Text" xfId="779"/>
    <cellStyle name="常规 33 2" xfId="780"/>
    <cellStyle name="常规 28 2" xfId="781"/>
    <cellStyle name="Fixed" xfId="782"/>
    <cellStyle name="Fixed 2" xfId="783"/>
    <cellStyle name="Fixed 3" xfId="784"/>
    <cellStyle name="Followed Hyperlink_AheadBehind.xls Chart 23" xfId="785"/>
    <cellStyle name="常规 10" xfId="786"/>
    <cellStyle name="PSDec 2" xfId="787"/>
    <cellStyle name="Good" xfId="788"/>
    <cellStyle name="好_M01-2(州市补助收入)" xfId="789"/>
    <cellStyle name="常规 10 2" xfId="790"/>
    <cellStyle name="Good 2" xfId="791"/>
    <cellStyle name="Grey" xfId="792"/>
    <cellStyle name="Grey 2" xfId="793"/>
    <cellStyle name="好_检验表（调整后） 2 2" xfId="794"/>
    <cellStyle name="Grey 3" xfId="795"/>
    <cellStyle name="强调文字颜色 5 2 2" xfId="796"/>
    <cellStyle name="Header1" xfId="797"/>
    <cellStyle name="强调文字颜色 5 2 2 2" xfId="798"/>
    <cellStyle name="Header1 2" xfId="799"/>
    <cellStyle name="强调文字颜色 5 2 2 3" xfId="800"/>
    <cellStyle name="Header1 3" xfId="801"/>
    <cellStyle name="强调文字颜色 5 2 3" xfId="802"/>
    <cellStyle name="Header2" xfId="803"/>
    <cellStyle name="强调文字颜色 5 2 3 2" xfId="804"/>
    <cellStyle name="Header2 2" xfId="805"/>
    <cellStyle name="强调文字颜色 5 2 3 3" xfId="806"/>
    <cellStyle name="Header2 3" xfId="807"/>
    <cellStyle name="常规 9 2 4 2" xfId="808"/>
    <cellStyle name="Heading 1" xfId="809"/>
    <cellStyle name="Heading 1 2" xfId="810"/>
    <cellStyle name="常规 9 2 4 3" xfId="811"/>
    <cellStyle name="Heading 2" xfId="812"/>
    <cellStyle name="强调文字颜色 4 2 2 3" xfId="813"/>
    <cellStyle name="Heading 2 2" xfId="814"/>
    <cellStyle name="Heading 3" xfId="815"/>
    <cellStyle name="Heading 4" xfId="816"/>
    <cellStyle name="Heading 4 2" xfId="817"/>
    <cellStyle name="HEADING1" xfId="818"/>
    <cellStyle name="HEADING1 2" xfId="819"/>
    <cellStyle name="好_2009年一般性转移支付标准工资_奖励补助测算5.23新 2" xfId="820"/>
    <cellStyle name="HEADING2" xfId="821"/>
    <cellStyle name="HEADING2 2" xfId="822"/>
    <cellStyle name="HEADING2 3" xfId="823"/>
    <cellStyle name="Hyperlink_AheadBehind.xls Chart 23" xfId="824"/>
    <cellStyle name="Input" xfId="825"/>
    <cellStyle name="好_2009年一般性转移支付标准工资_不用软件计算9.1不考虑经费管理评价xl 2" xfId="826"/>
    <cellStyle name="差_Book1_2 2" xfId="827"/>
    <cellStyle name="Input [yellow]" xfId="828"/>
    <cellStyle name="Input [yellow] 2" xfId="829"/>
    <cellStyle name="Input [yellow] 3" xfId="830"/>
    <cellStyle name="Input 2" xfId="831"/>
    <cellStyle name="Input Cells" xfId="832"/>
    <cellStyle name="Input Cells 2" xfId="833"/>
    <cellStyle name="Input Cells 3" xfId="834"/>
    <cellStyle name="百分比 2 2 4 3" xfId="835"/>
    <cellStyle name="Input_Book1" xfId="836"/>
    <cellStyle name="归盒啦_95" xfId="837"/>
    <cellStyle name="差_隧道" xfId="838"/>
    <cellStyle name="差_2006年分析表 4" xfId="839"/>
    <cellStyle name="Linked Cell" xfId="840"/>
    <cellStyle name="差_隧道 2" xfId="841"/>
    <cellStyle name="Linked Cell 2" xfId="842"/>
    <cellStyle name="Linked Cells 2" xfId="843"/>
    <cellStyle name="Linked Cells 3" xfId="844"/>
    <cellStyle name="Millares [0]_96 Risk" xfId="845"/>
    <cellStyle name="常规 2 2 2 2" xfId="846"/>
    <cellStyle name="Millares_96 Risk" xfId="847"/>
    <cellStyle name="Milliers [0]_!!!GO" xfId="848"/>
    <cellStyle name="Milliers_!!!GO" xfId="849"/>
    <cellStyle name="Moneda [0]_96 Risk" xfId="850"/>
    <cellStyle name="适中 2 3 3" xfId="851"/>
    <cellStyle name="好_云南省2008年中小学教师人数统计表 3" xfId="852"/>
    <cellStyle name="Moneda_96 Risk" xfId="853"/>
    <cellStyle name="Mon閠aire [0]_!!!GO" xfId="854"/>
    <cellStyle name="Mon閠aire_!!!GO" xfId="855"/>
    <cellStyle name="Neutral" xfId="856"/>
    <cellStyle name="Neutral 2" xfId="857"/>
    <cellStyle name="New Times Roman" xfId="858"/>
    <cellStyle name="New Times Roman 3" xfId="859"/>
    <cellStyle name="Non défini" xfId="860"/>
    <cellStyle name="Non défini 2" xfId="861"/>
    <cellStyle name="Non défini 3" xfId="862"/>
    <cellStyle name="Norma,_laroux_4_营业在建 (2)_E21" xfId="863"/>
    <cellStyle name="好_历年教师人数" xfId="864"/>
    <cellStyle name="Normal_!!!GO" xfId="865"/>
    <cellStyle name="Note" xfId="866"/>
    <cellStyle name="Pourcentage_pldt" xfId="867"/>
    <cellStyle name="Note 2" xfId="868"/>
    <cellStyle name="Note 2 2" xfId="869"/>
    <cellStyle name="Note 2 3" xfId="870"/>
    <cellStyle name="Note 3" xfId="871"/>
    <cellStyle name="Note 3 2" xfId="872"/>
    <cellStyle name="Note 3 3" xfId="873"/>
    <cellStyle name="好_教师绩效工资测算表（离退休按各地上报数测算）2009年1月1日 2 2" xfId="874"/>
    <cellStyle name="Note 4" xfId="875"/>
    <cellStyle name="Note 4 2" xfId="876"/>
    <cellStyle name="Note 4 3" xfId="877"/>
    <cellStyle name="好_教师绩效工资测算表（离退休按各地上报数测算）2009年1月1日 2 3" xfId="878"/>
    <cellStyle name="Note 5" xfId="879"/>
    <cellStyle name="Note 6" xfId="880"/>
    <cellStyle name="Output" xfId="881"/>
    <cellStyle name="Output 2" xfId="882"/>
    <cellStyle name="per.style 3" xfId="883"/>
    <cellStyle name="Percent [2]" xfId="884"/>
    <cellStyle name="Percent [2] 2" xfId="885"/>
    <cellStyle name="Percent [2] 3" xfId="886"/>
    <cellStyle name="Percent_!!!GO" xfId="887"/>
    <cellStyle name="PSChar" xfId="888"/>
    <cellStyle name="PSChar 2" xfId="889"/>
    <cellStyle name="好_检验表" xfId="890"/>
    <cellStyle name="t" xfId="891"/>
    <cellStyle name="PSChar 3" xfId="892"/>
    <cellStyle name="PSDate" xfId="893"/>
    <cellStyle name="PSDate 2" xfId="894"/>
    <cellStyle name="PSDate 3" xfId="895"/>
    <cellStyle name="PSDec" xfId="896"/>
    <cellStyle name="常规 11" xfId="897"/>
    <cellStyle name="PSDec 3" xfId="898"/>
    <cellStyle name="PSHeading" xfId="899"/>
    <cellStyle name="PSHeading 2" xfId="900"/>
    <cellStyle name="好_地方配套按人均增幅控制8.30xl 2" xfId="901"/>
    <cellStyle name="PSHeading 3" xfId="902"/>
    <cellStyle name="PSInt" xfId="903"/>
    <cellStyle name="PSInt 2" xfId="904"/>
    <cellStyle name="PSInt 3" xfId="905"/>
    <cellStyle name="好_财政支出对上级的依赖程度 2 3" xfId="906"/>
    <cellStyle name="PSSpacer" xfId="907"/>
    <cellStyle name="PSSpacer 2" xfId="908"/>
    <cellStyle name="PSSpacer 3" xfId="909"/>
    <cellStyle name="Red" xfId="910"/>
    <cellStyle name="Red 2" xfId="911"/>
    <cellStyle name="Red 3" xfId="912"/>
    <cellStyle name="差_2008年县级公安保障标准落实奖励经费分配测算" xfId="913"/>
    <cellStyle name="RowLevel_0" xfId="914"/>
    <cellStyle name="sstot" xfId="915"/>
    <cellStyle name="콤마_BOILER-CO1" xfId="916"/>
    <cellStyle name="sstot 3" xfId="917"/>
    <cellStyle name="Standard_AREAS" xfId="918"/>
    <cellStyle name="好_检验表 2" xfId="919"/>
    <cellStyle name="t 2" xfId="920"/>
    <cellStyle name="好_检验表 3" xfId="921"/>
    <cellStyle name="t 3" xfId="922"/>
    <cellStyle name="t_Book1" xfId="923"/>
    <cellStyle name="t_Book1 2" xfId="924"/>
    <cellStyle name="差_2006年水利统计指标统计表 2" xfId="925"/>
    <cellStyle name="t_Book1 3" xfId="926"/>
    <cellStyle name="常规 2 3 4" xfId="927"/>
    <cellStyle name="t_HVAC Equipment (3)" xfId="928"/>
    <cellStyle name="常规 2 3 4 2" xfId="929"/>
    <cellStyle name="t_HVAC Equipment (3) 2" xfId="930"/>
    <cellStyle name="常规 2 3 4 3" xfId="931"/>
    <cellStyle name="t_HVAC Equipment (3) 3" xfId="932"/>
    <cellStyle name="Title 2" xfId="933"/>
    <cellStyle name="Title 3" xfId="934"/>
    <cellStyle name="Title 4" xfId="935"/>
    <cellStyle name="常规 8 8" xfId="936"/>
    <cellStyle name="Total" xfId="937"/>
    <cellStyle name="Total 2" xfId="938"/>
    <cellStyle name="Total 3" xfId="939"/>
    <cellStyle name="常规 2 2 6 2" xfId="940"/>
    <cellStyle name="Tusental (0)_pldt" xfId="941"/>
    <cellStyle name="差_指标五 4" xfId="942"/>
    <cellStyle name="Tusental_pldt" xfId="943"/>
    <cellStyle name="Valuta (0)_pldt" xfId="944"/>
    <cellStyle name="Valuta_pldt" xfId="945"/>
    <cellStyle name="Warning Text" xfId="946"/>
    <cellStyle name="Warning Text 2" xfId="947"/>
    <cellStyle name="百分比 2" xfId="948"/>
    <cellStyle name="百分比 2 2" xfId="949"/>
    <cellStyle name="百分比 2 2 2" xfId="950"/>
    <cellStyle name="百分比 2 2 2 2" xfId="951"/>
    <cellStyle name="强调 2 2" xfId="952"/>
    <cellStyle name="百分比 2 2 2 3" xfId="953"/>
    <cellStyle name="百分比 2 2 3" xfId="954"/>
    <cellStyle name="百分比 2 2 3 2" xfId="955"/>
    <cellStyle name="强调 3 2" xfId="956"/>
    <cellStyle name="百分比 2 2 3 3" xfId="957"/>
    <cellStyle name="百分比 2 2 4" xfId="958"/>
    <cellStyle name="百分比 2 2 4 2" xfId="959"/>
    <cellStyle name="百分比 2 2 5" xfId="960"/>
    <cellStyle name="百分比 2 2 6" xfId="961"/>
    <cellStyle name="百分比 2 3" xfId="962"/>
    <cellStyle name="百分比 2 3 2" xfId="963"/>
    <cellStyle name="百分比 2 3 3" xfId="964"/>
    <cellStyle name="百分比 2 4" xfId="965"/>
    <cellStyle name="百分比 2 4 2" xfId="966"/>
    <cellStyle name="百分比 2 4 3" xfId="967"/>
    <cellStyle name="百分比 2 5" xfId="968"/>
    <cellStyle name="差_历年教师人数 3" xfId="969"/>
    <cellStyle name="百分比 2 5 2" xfId="970"/>
    <cellStyle name="差_历年教师人数 4" xfId="971"/>
    <cellStyle name="百分比 2 5 3" xfId="972"/>
    <cellStyle name="常规 20 2" xfId="973"/>
    <cellStyle name="常规 15 2" xfId="974"/>
    <cellStyle name="百分比 2 6" xfId="975"/>
    <cellStyle name="常规 20 3" xfId="976"/>
    <cellStyle name="常规 15 3" xfId="977"/>
    <cellStyle name="百分比 2 7" xfId="978"/>
    <cellStyle name="百分比 3" xfId="979"/>
    <cellStyle name="百分比 3 2" xfId="980"/>
    <cellStyle name="好_县级基础数据 2 3" xfId="981"/>
    <cellStyle name="百分比 3 2 2" xfId="982"/>
    <cellStyle name="百分比 3 2 3" xfId="983"/>
    <cellStyle name="百分比 3 3" xfId="984"/>
    <cellStyle name="好_县级基础数据 3 3" xfId="985"/>
    <cellStyle name="好_2009年一般性转移支付标准工资_奖励补助测算7.25 (version 1) (version 1)" xfId="986"/>
    <cellStyle name="百分比 3 3 2" xfId="987"/>
    <cellStyle name="好_奖励补助测算7.25 (version 1) (version 1) 2" xfId="988"/>
    <cellStyle name="百分比 3 3 3" xfId="989"/>
    <cellStyle name="百分比 3 4" xfId="990"/>
    <cellStyle name="百分比 3 4 2" xfId="991"/>
    <cellStyle name="百分比 3 4 3" xfId="992"/>
    <cellStyle name="百分比 3 5" xfId="993"/>
    <cellStyle name="常规 21 2" xfId="994"/>
    <cellStyle name="常规 16 2" xfId="995"/>
    <cellStyle name="百分比 3 6" xfId="996"/>
    <cellStyle name="百分比 4" xfId="997"/>
    <cellStyle name="常规 2 2 6" xfId="998"/>
    <cellStyle name="百分比 4 2" xfId="999"/>
    <cellStyle name="捠壿_Region Orders (2)" xfId="1000"/>
    <cellStyle name="编号" xfId="1001"/>
    <cellStyle name="编号 2" xfId="1002"/>
    <cellStyle name="编号 3" xfId="1003"/>
    <cellStyle name="标题 1 2" xfId="1004"/>
    <cellStyle name="强调文字颜色 3 2 3 3" xfId="1005"/>
    <cellStyle name="标题 1 2 2" xfId="1006"/>
    <cellStyle name="数量 3" xfId="1007"/>
    <cellStyle name="标题 1 2 2 2" xfId="1008"/>
    <cellStyle name="计算 2 3 2" xfId="1009"/>
    <cellStyle name="标题 1 2 2 3" xfId="1010"/>
    <cellStyle name="标题 1 2 3" xfId="1011"/>
    <cellStyle name="标题 1 2 3 2" xfId="1012"/>
    <cellStyle name="标题 1 2 3 3" xfId="1013"/>
    <cellStyle name="标题 1 2 4" xfId="1014"/>
    <cellStyle name="标题 1 2 5" xfId="1015"/>
    <cellStyle name="标题 2 2" xfId="1016"/>
    <cellStyle name="标题 2 2 2" xfId="1017"/>
    <cellStyle name="标题 2 2 2 2" xfId="1018"/>
    <cellStyle name="标题 2 2 2 3" xfId="1019"/>
    <cellStyle name="标题 2 2 3" xfId="1020"/>
    <cellStyle name="标题 2 2 3 2" xfId="1021"/>
    <cellStyle name="标题 2 2 3 3" xfId="1022"/>
    <cellStyle name="标题 3 2" xfId="1023"/>
    <cellStyle name="标题 3 2 2" xfId="1024"/>
    <cellStyle name="标题 3 2 2 2" xfId="1025"/>
    <cellStyle name="标题 3 2 2 3" xfId="1026"/>
    <cellStyle name="标题 3 2 3" xfId="1027"/>
    <cellStyle name="标题 3 2 3 2" xfId="1028"/>
    <cellStyle name="标题 3 2 3 3" xfId="1029"/>
    <cellStyle name="标题 3 2 4" xfId="1030"/>
    <cellStyle name="标题 3 2 5" xfId="1031"/>
    <cellStyle name="千位分隔 3" xfId="1032"/>
    <cellStyle name="标题 4 2" xfId="1033"/>
    <cellStyle name="千位分隔 3 2" xfId="1034"/>
    <cellStyle name="差_财政支出对上级的依赖程度 3 3" xfId="1035"/>
    <cellStyle name="标题 4 2 2" xfId="1036"/>
    <cellStyle name="千位分隔 3 2 2" xfId="1037"/>
    <cellStyle name="标题 4 2 2 2" xfId="1038"/>
    <cellStyle name="千位分隔 3 2 3" xfId="1039"/>
    <cellStyle name="标题 4 2 2 3" xfId="1040"/>
    <cellStyle name="千位分隔 3 3" xfId="1041"/>
    <cellStyle name="标题 4 2 3" xfId="1042"/>
    <cellStyle name="千位分隔 3 3 2" xfId="1043"/>
    <cellStyle name="标题 4 2 3 2" xfId="1044"/>
    <cellStyle name="千位分隔 3 3 3" xfId="1045"/>
    <cellStyle name="标题 4 2 3 3" xfId="1046"/>
    <cellStyle name="千位分隔 3 4" xfId="1047"/>
    <cellStyle name="标题 4 2 4" xfId="1048"/>
    <cellStyle name="千位分隔 3 5" xfId="1049"/>
    <cellStyle name="标题 4 2 5" xfId="1050"/>
    <cellStyle name="好_第一部分：综合全" xfId="1051"/>
    <cellStyle name="标题 5" xfId="1052"/>
    <cellStyle name="好_第一部分：综合全 2" xfId="1053"/>
    <cellStyle name="标题 5 2" xfId="1054"/>
    <cellStyle name="好_第一部分：综合全 3" xfId="1055"/>
    <cellStyle name="标题 5 3" xfId="1056"/>
    <cellStyle name="好_第一部分：综合全 4" xfId="1057"/>
    <cellStyle name="标题 5 4" xfId="1058"/>
    <cellStyle name="好_00省级(打印)" xfId="1059"/>
    <cellStyle name="标题1" xfId="1060"/>
    <cellStyle name="表标题" xfId="1061"/>
    <cellStyle name="表标题 2" xfId="1062"/>
    <cellStyle name="部门" xfId="1063"/>
    <cellStyle name="差 2" xfId="1064"/>
    <cellStyle name="差 2 2" xfId="1065"/>
    <cellStyle name="差 2 2 2" xfId="1066"/>
    <cellStyle name="통화 [0]_BOILER-CO1" xfId="1067"/>
    <cellStyle name="差 2 2 3" xfId="1068"/>
    <cellStyle name="差 2 3" xfId="1069"/>
    <cellStyle name="差 2 3 3" xfId="1070"/>
    <cellStyle name="差 2 4" xfId="1071"/>
    <cellStyle name="差 2 5" xfId="1072"/>
    <cellStyle name="差_~4190974" xfId="1073"/>
    <cellStyle name="差_~4190974 2" xfId="1074"/>
    <cellStyle name="差_00省级(打印) 2" xfId="1075"/>
    <cellStyle name="差_~5676413" xfId="1076"/>
    <cellStyle name="差_~5676413 2" xfId="1077"/>
    <cellStyle name="差_00省级(打印)" xfId="1078"/>
    <cellStyle name="差_00省级(定稿)" xfId="1079"/>
    <cellStyle name="差_00省级(定稿) 2" xfId="1080"/>
    <cellStyle name="好_检验表（调整后） 2 3" xfId="1081"/>
    <cellStyle name="差_03昭通" xfId="1082"/>
    <cellStyle name="差_03昭通 2" xfId="1083"/>
    <cellStyle name="差_0502通海县" xfId="1084"/>
    <cellStyle name="差_0502通海县 2" xfId="1085"/>
    <cellStyle name="差_05玉溪" xfId="1086"/>
    <cellStyle name="표준_0N-HANDLING " xfId="1087"/>
    <cellStyle name="差_05玉溪 2" xfId="1088"/>
    <cellStyle name="差_0605石屏县" xfId="1089"/>
    <cellStyle name="差_0605石屏县 2" xfId="1090"/>
    <cellStyle name="差_1110洱源县" xfId="1091"/>
    <cellStyle name="差_1110洱源县 2" xfId="1092"/>
    <cellStyle name="差_11大理" xfId="1093"/>
    <cellStyle name="差_11大理 2" xfId="1094"/>
    <cellStyle name="差_2、土地面积、人口、粮食产量基本情况 2" xfId="1095"/>
    <cellStyle name="差_2006年分析表" xfId="1096"/>
    <cellStyle name="差_2006年分析表 2" xfId="1097"/>
    <cellStyle name="差_2006年分析表 2 3" xfId="1098"/>
    <cellStyle name="差_2006年分析表 3" xfId="1099"/>
    <cellStyle name="差_2006年分析表 3 2" xfId="1100"/>
    <cellStyle name="差_2006年分析表 3 3" xfId="1101"/>
    <cellStyle name="差_2006年分析表 5" xfId="1102"/>
    <cellStyle name="差_2006年全省财力计算表（中央、决算）" xfId="1103"/>
    <cellStyle name="差_2006年全省财力计算表（中央、决算） 2" xfId="1104"/>
    <cellStyle name="差_2006年水利统计指标统计表" xfId="1105"/>
    <cellStyle name="差_2006年在职人员情况" xfId="1106"/>
    <cellStyle name="常规 9 2 4" xfId="1107"/>
    <cellStyle name="差_2006年在职人员情况 2" xfId="1108"/>
    <cellStyle name="差_2007年可用财力" xfId="1109"/>
    <cellStyle name="差_2007年可用财力 2" xfId="1110"/>
    <cellStyle name="差_2007年可用财力 2 2" xfId="1111"/>
    <cellStyle name="差_2007年可用财力 2 3" xfId="1112"/>
    <cellStyle name="差_2007年可用财力 3 2" xfId="1113"/>
    <cellStyle name="差_2007年可用财力 3 3" xfId="1114"/>
    <cellStyle name="好_财政支出对上级的依赖程度 3 3" xfId="1115"/>
    <cellStyle name="差_2007年可用财力 4" xfId="1116"/>
    <cellStyle name="差_丽江汇总 2 2" xfId="1117"/>
    <cellStyle name="差_2007年可用财力 5" xfId="1118"/>
    <cellStyle name="差_2007年人员分部门统计表" xfId="1119"/>
    <cellStyle name="差_2007年人员分部门统计表 2" xfId="1120"/>
    <cellStyle name="差_教师绩效工资测算表（离退休按各地上报数测算）2009年1月1日" xfId="1121"/>
    <cellStyle name="差_2007年政法部门业务指标" xfId="1122"/>
    <cellStyle name="差_教师绩效工资测算表（离退休按各地上报数测算）2009年1月1日 2" xfId="1123"/>
    <cellStyle name="差_2007年政法部门业务指标 2" xfId="1124"/>
    <cellStyle name="差_2008年县级公安保障标准落实奖励经费分配测算 2" xfId="1125"/>
    <cellStyle name="差_2008年县级公安保障标准落实奖励经费分配测算 2 2" xfId="1126"/>
    <cellStyle name="差_2008年县级公安保障标准落实奖励经费分配测算 2 3" xfId="1127"/>
    <cellStyle name="差_2008年县级公安保障标准落实奖励经费分配测算 3" xfId="1128"/>
    <cellStyle name="差_2008年县级公安保障标准落实奖励经费分配测算 5" xfId="1129"/>
    <cellStyle name="差_2008年县级公安保障标准落实奖励经费分配测算 3 2" xfId="1130"/>
    <cellStyle name="差_城建部门" xfId="1131"/>
    <cellStyle name="差_2008年县级公安保障标准落实奖励经费分配测算 3 3" xfId="1132"/>
    <cellStyle name="差_2008年县级公安保障标准落实奖励经费分配测算 4" xfId="1133"/>
    <cellStyle name="差_2008云南省分县市中小学教职工统计表（教育厅提供）" xfId="1134"/>
    <cellStyle name="计算 2 3" xfId="1135"/>
    <cellStyle name="差_2008云南省分县市中小学教职工统计表（教育厅提供） 2" xfId="1136"/>
    <cellStyle name="差_2009年一般性转移支付标准工资_~4190974" xfId="1137"/>
    <cellStyle name="差_2009年一般性转移支付标准工资_~4190974 2" xfId="1138"/>
    <cellStyle name="差_2009年一般性转移支付标准工资_~5676413" xfId="1139"/>
    <cellStyle name="常规 5 5" xfId="1140"/>
    <cellStyle name="差_2009年一般性转移支付标准工资_~5676413 2" xfId="1141"/>
    <cellStyle name="差_2009年一般性转移支付标准工资_不用软件计算9.1不考虑经费管理评价xl" xfId="1142"/>
    <cellStyle name="差_2009年一般性转移支付标准工资_不用软件计算9.1不考虑经费管理评价xl 2" xfId="1143"/>
    <cellStyle name="常规 2 6 2" xfId="1144"/>
    <cellStyle name="差_2009年一般性转移支付标准工资_地方配套按人均增幅控制8.30xl" xfId="1145"/>
    <cellStyle name="差_2009年一般性转移支付标准工资_地方配套按人均增幅控制8.30xl 2" xfId="1146"/>
    <cellStyle name="强调文字颜色 3 2 2" xfId="1147"/>
    <cellStyle name="差_2009年一般性转移支付标准工资_地方配套按人均增幅控制8.30一般预算平均增幅、人均可用财力平均增幅两次控制、社会治安系数调整、案件数调整xl" xfId="1148"/>
    <cellStyle name="强调文字颜色 3 2 2 2" xfId="1149"/>
    <cellStyle name="差_2009年一般性转移支付标准工资_地方配套按人均增幅控制8.30一般预算平均增幅、人均可用财力平均增幅两次控制、社会治安系数调整、案件数调整xl 2" xfId="1150"/>
    <cellStyle name="差_2009年一般性转移支付标准工资_地方配套按人均增幅控制8.31（调整结案率后）xl" xfId="1151"/>
    <cellStyle name="差_2009年一般性转移支付标准工资_地方配套按人均增幅控制8.31（调整结案率后）xl 2" xfId="1152"/>
    <cellStyle name="差_2009年一般性转移支付标准工资_奖励补助测算5.22测试" xfId="1153"/>
    <cellStyle name="差_2009年一般性转移支付标准工资_奖励补助测算5.22测试 2" xfId="1154"/>
    <cellStyle name="差_2009年一般性转移支付标准工资_奖励补助测算5.23新" xfId="1155"/>
    <cellStyle name="差_2009年一般性转移支付标准工资_奖励补助测算5.24冯铸" xfId="1156"/>
    <cellStyle name="差_2009年一般性转移支付标准工资_奖励补助测算5.24冯铸 2" xfId="1157"/>
    <cellStyle name="差_2009年一般性转移支付标准工资_奖励补助测算7.23" xfId="1158"/>
    <cellStyle name="差_2009年一般性转移支付标准工资_奖励补助测算7.23 2" xfId="1159"/>
    <cellStyle name="差_2009年一般性转移支付标准工资_奖励补助测算7.25" xfId="1160"/>
    <cellStyle name="差_2009年一般性转移支付标准工资_奖励补助测算7.25 (version 1) (version 1)" xfId="1161"/>
    <cellStyle name="差_2009年一般性转移支付标准工资_奖励补助测算7.25 2" xfId="1162"/>
    <cellStyle name="差_530623_2006年县级财政报表附表" xfId="1163"/>
    <cellStyle name="差_530629_2006年县级财政报表附表" xfId="1164"/>
    <cellStyle name="差_530629_2006年县级财政报表附表 2" xfId="1165"/>
    <cellStyle name="差_5334_2006年迪庆县级财政报表附表" xfId="1166"/>
    <cellStyle name="差_5334_2006年迪庆县级财政报表附表 2" xfId="1167"/>
    <cellStyle name="好_地方配套按人均增幅控制8.31（调整结案率后）xl" xfId="1168"/>
    <cellStyle name="差_Book1" xfId="1169"/>
    <cellStyle name="好_地方配套按人均增幅控制8.31（调整结案率后）xl 2" xfId="1170"/>
    <cellStyle name="差_Book1 2" xfId="1171"/>
    <cellStyle name="差_Book1_1" xfId="1172"/>
    <cellStyle name="差_地方配套按人均增幅控制8.30一般预算平均增幅、人均可用财力平均增幅两次控制、社会治安系数调整、案件数调整xl" xfId="1173"/>
    <cellStyle name="差_Book1_1 2" xfId="1174"/>
    <cellStyle name="好_2009年一般性转移支付标准工资_不用软件计算9.1不考虑经费管理评价xl" xfId="1175"/>
    <cellStyle name="差_Book1_2" xfId="1176"/>
    <cellStyle name="输入 2 2 3" xfId="1177"/>
    <cellStyle name="常规 2 8 2 3" xfId="1178"/>
    <cellStyle name="差_Book1_县公司" xfId="1179"/>
    <cellStyle name="差_Book1_县公司 2" xfId="1180"/>
    <cellStyle name="差_Book1_银行账户情况表_2010年12月" xfId="1181"/>
    <cellStyle name="差_Book1_银行账户情况表_2010年12月 2" xfId="1182"/>
    <cellStyle name="汇总 2" xfId="1183"/>
    <cellStyle name="差_Book2 2" xfId="1184"/>
    <cellStyle name="差_M01-2(州市补助收入)" xfId="1185"/>
    <cellStyle name="差_M01-2(州市补助收入) 2" xfId="1186"/>
    <cellStyle name="差_不用软件计算9.1不考虑经费管理评价xl" xfId="1187"/>
    <cellStyle name="差_不用软件计算9.1不考虑经费管理评价xl 2" xfId="1188"/>
    <cellStyle name="差_财政供养人员" xfId="1189"/>
    <cellStyle name="好_教师绩效工资测算表（离退休按各地上报数测算）2009年1月1日 3 3" xfId="1190"/>
    <cellStyle name="差_财政供养人员 2" xfId="1191"/>
    <cellStyle name="常规 2 12" xfId="1192"/>
    <cellStyle name="差_财政支出对上级的依赖程度" xfId="1193"/>
    <cellStyle name="常规 2 12 2" xfId="1194"/>
    <cellStyle name="差_财政支出对上级的依赖程度 2" xfId="1195"/>
    <cellStyle name="差_财政支出对上级的依赖程度 2 2" xfId="1196"/>
    <cellStyle name="千位分隔 2 2" xfId="1197"/>
    <cellStyle name="差_财政支出对上级的依赖程度 2 3" xfId="1198"/>
    <cellStyle name="差_财政支出对上级的依赖程度 3" xfId="1199"/>
    <cellStyle name="差_财政支出对上级的依赖程度 3 2" xfId="1200"/>
    <cellStyle name="差_财政支出对上级的依赖程度 4" xfId="1201"/>
    <cellStyle name="差_财政支出对上级的依赖程度 5" xfId="1202"/>
    <cellStyle name="差_城建部门 2" xfId="1203"/>
    <cellStyle name="差_城建部门 2 2" xfId="1204"/>
    <cellStyle name="常规 7_Book1" xfId="1205"/>
    <cellStyle name="差_城建部门 2 3" xfId="1206"/>
    <cellStyle name="差_城建部门 3" xfId="1207"/>
    <cellStyle name="差_城建部门 3 2" xfId="1208"/>
    <cellStyle name="差_城建部门 3 3" xfId="1209"/>
    <cellStyle name="货币 3 2" xfId="1210"/>
    <cellStyle name="差_城建部门 4" xfId="1211"/>
    <cellStyle name="货币 3 3" xfId="1212"/>
    <cellStyle name="差_城建部门 5" xfId="1213"/>
    <cellStyle name="差_地方配套按人均增幅控制8.30一般预算平均增幅、人均可用财力平均增幅两次控制、社会治安系数调整、案件数调整xl 2" xfId="1214"/>
    <cellStyle name="差_地方配套按人均增幅控制8.31（调整结案率后）xl 2" xfId="1215"/>
    <cellStyle name="差_第五部分(才淼、饶永宏）" xfId="1216"/>
    <cellStyle name="差_第五部分(才淼、饶永宏） 2" xfId="1217"/>
    <cellStyle name="差_第一部分：综合全" xfId="1218"/>
    <cellStyle name="差_第一部分：综合全 2 2" xfId="1219"/>
    <cellStyle name="差_第一部分：综合全 2 3" xfId="1220"/>
    <cellStyle name="差_第一部分：综合全 3" xfId="1221"/>
    <cellStyle name="差_第一部分：综合全 3 2" xfId="1222"/>
    <cellStyle name="好_雅红" xfId="1223"/>
    <cellStyle name="差_第一部分：综合全 3 3" xfId="1224"/>
    <cellStyle name="差_第一部分：综合全 4" xfId="1225"/>
    <cellStyle name="差_第一部分：综合全 5" xfId="1226"/>
    <cellStyle name="差_附件22：施工形象月报" xfId="1227"/>
    <cellStyle name="差_附件22：施工形象月报 2" xfId="1228"/>
    <cellStyle name="日期 3" xfId="1229"/>
    <cellStyle name="差_高中教师人数（教育厅1.6日提供）" xfId="1230"/>
    <cellStyle name="差_汇总" xfId="1231"/>
    <cellStyle name="差_汇总 2" xfId="1232"/>
    <cellStyle name="差_汇总-县级财政报表附表 2" xfId="1233"/>
    <cellStyle name="差_基础数据分析" xfId="1234"/>
    <cellStyle name="差_基础数据分析 2" xfId="1235"/>
    <cellStyle name="差_检验表" xfId="1236"/>
    <cellStyle name="差_检验表 2" xfId="1237"/>
    <cellStyle name="差_检验表 2 2" xfId="1238"/>
    <cellStyle name="差_检验表 2 3" xfId="1239"/>
    <cellStyle name="差_检验表 3" xfId="1240"/>
    <cellStyle name="差_检验表 3 2" xfId="1241"/>
    <cellStyle name="差_检验表 3 3" xfId="1242"/>
    <cellStyle name="差_检验表 4" xfId="1243"/>
    <cellStyle name="差_检验表 5" xfId="1244"/>
    <cellStyle name="差_检验表（调整后）" xfId="1245"/>
    <cellStyle name="好_县级公安机关公用经费标准奖励测算方案（定稿）" xfId="1246"/>
    <cellStyle name="差_检验表（调整后） 2" xfId="1247"/>
    <cellStyle name="好_县级公安机关公用经费标准奖励测算方案（定稿） 2" xfId="1248"/>
    <cellStyle name="差_检验表（调整后） 2 2" xfId="1249"/>
    <cellStyle name="差_检验表（调整后） 2 3" xfId="1250"/>
    <cellStyle name="差_检验表（调整后） 3" xfId="1251"/>
    <cellStyle name="差_检验表（调整后） 3 3" xfId="1252"/>
    <cellStyle name="差_检验表（调整后） 4" xfId="1253"/>
    <cellStyle name="好_财政支出对上级的依赖程度" xfId="1254"/>
    <cellStyle name="差_检验表（调整后） 5" xfId="1255"/>
    <cellStyle name="差_建行" xfId="1256"/>
    <cellStyle name="差_建行 2" xfId="1257"/>
    <cellStyle name="差_奖励补助测算5.22测试" xfId="1258"/>
    <cellStyle name="差_奖励补助测算5.22测试 2" xfId="1259"/>
    <cellStyle name="日期" xfId="1260"/>
    <cellStyle name="差_奖励补助测算5.23新" xfId="1261"/>
    <cellStyle name="日期 2" xfId="1262"/>
    <cellStyle name="差_奖励补助测算5.23新 2" xfId="1263"/>
    <cellStyle name="好_指标五 3 3" xfId="1264"/>
    <cellStyle name="差_奖励补助测算5.24冯铸" xfId="1265"/>
    <cellStyle name="差_奖励补助测算5.24冯铸 2" xfId="1266"/>
    <cellStyle name="差_奖励补助测算7.23" xfId="1267"/>
    <cellStyle name="差_奖励补助测算7.23 2" xfId="1268"/>
    <cellStyle name="差_奖励补助测算7.25" xfId="1269"/>
    <cellStyle name="差_奖励补助测算7.25 2" xfId="1270"/>
    <cellStyle name="差_教师绩效工资测算表（离退休按各地上报数测算）2009年1月1日 2 2" xfId="1271"/>
    <cellStyle name="差_教师绩效工资测算表（离退休按各地上报数测算）2009年1月1日 2 3" xfId="1272"/>
    <cellStyle name="差_教师绩效工资测算表（离退休按各地上报数测算）2009年1月1日 3" xfId="1273"/>
    <cellStyle name="差_教师绩效工资测算表（离退休按各地上报数测算）2009年1月1日 3 2" xfId="1274"/>
    <cellStyle name="差_教师绩效工资测算表（离退休按各地上报数测算）2009年1月1日 3 3" xfId="1275"/>
    <cellStyle name="差_教师绩效工资测算表（离退休按各地上报数测算）2009年1月1日 4" xfId="1276"/>
    <cellStyle name="差_教师绩效工资测算表（离退休按各地上报数测算）2009年1月1日 5" xfId="1277"/>
    <cellStyle name="差_教育厅提供义务教育及高中教师人数（2009年1月6日）" xfId="1278"/>
    <cellStyle name="差_教育厅提供义务教育及高中教师人数（2009年1月6日） 2" xfId="1279"/>
    <cellStyle name="差_历年教师人数" xfId="1280"/>
    <cellStyle name="差_历年教师人数 2" xfId="1281"/>
    <cellStyle name="差_历年教师人数 2 2" xfId="1282"/>
    <cellStyle name="差_历年教师人数 2 3" xfId="1283"/>
    <cellStyle name="差_历年教师人数 3 2" xfId="1284"/>
    <cellStyle name="强调文字颜色 1 2 2 2" xfId="1285"/>
    <cellStyle name="差_历年教师人数 3 3" xfId="1286"/>
    <cellStyle name="差_历年教师人数 5" xfId="1287"/>
    <cellStyle name="差_丽江汇总" xfId="1288"/>
    <cellStyle name="强调文字颜色 1 2 2 3" xfId="1289"/>
    <cellStyle name="差_丽江汇总 2" xfId="1290"/>
    <cellStyle name="差_丽江汇总 2 3" xfId="1291"/>
    <cellStyle name="差_丽江汇总 3" xfId="1292"/>
    <cellStyle name="差_丽江汇总 3 2" xfId="1293"/>
    <cellStyle name="差_丽江汇总 3 3" xfId="1294"/>
    <cellStyle name="差_丽江汇总 4" xfId="1295"/>
    <cellStyle name="差_丽江汇总 5" xfId="1296"/>
    <cellStyle name="差_三季度－表二 2" xfId="1297"/>
    <cellStyle name="链接单元格 2 2" xfId="1298"/>
    <cellStyle name="货币 2 2 3" xfId="1299"/>
    <cellStyle name="好_指标五 2 3" xfId="1300"/>
    <cellStyle name="差_卫生部门" xfId="1301"/>
    <cellStyle name="链接单元格 2 2 2" xfId="1302"/>
    <cellStyle name="货币 2 2 3 2" xfId="1303"/>
    <cellStyle name="差_卫生部门 2" xfId="1304"/>
    <cellStyle name="差_文体广播部门" xfId="1305"/>
    <cellStyle name="差_文体广播部门 2" xfId="1306"/>
    <cellStyle name="差_文体广播部门 2 2" xfId="1307"/>
    <cellStyle name="差_文体广播部门 2 3" xfId="1308"/>
    <cellStyle name="差_文体广播部门 3" xfId="1309"/>
    <cellStyle name="好_M03" xfId="1310"/>
    <cellStyle name="差_文体广播部门 3 2" xfId="1311"/>
    <cellStyle name="差_文体广播部门 3 3" xfId="1312"/>
    <cellStyle name="差_文体广播部门 4" xfId="1313"/>
    <cellStyle name="差_文体广播部门 5" xfId="1314"/>
    <cellStyle name="差_下半年禁毒办案经费分配2544.3万元 2" xfId="1315"/>
    <cellStyle name="差_下半年禁毒办案经费分配2544.3万元 2 2" xfId="1316"/>
    <cellStyle name="差_下半年禁毒办案经费分配2544.3万元 2 3" xfId="1317"/>
    <cellStyle name="未定义 2" xfId="1318"/>
    <cellStyle name="差_下半年禁毒办案经费分配2544.3万元 3" xfId="1319"/>
    <cellStyle name="差_下半年禁毒办案经费分配2544.3万元 3 2" xfId="1320"/>
    <cellStyle name="差_下半年禁毒办案经费分配2544.3万元 3 3" xfId="1321"/>
    <cellStyle name="未定义 3" xfId="1322"/>
    <cellStyle name="差_下半年禁毒办案经费分配2544.3万元 4" xfId="1323"/>
    <cellStyle name="差_下半年禁吸戒毒经费1000万元" xfId="1324"/>
    <cellStyle name="差_下半年禁吸戒毒经费1000万元 2" xfId="1325"/>
    <cellStyle name="差_县公司" xfId="1326"/>
    <cellStyle name="输出 2 3" xfId="1327"/>
    <cellStyle name="差_县公司 2" xfId="1328"/>
    <cellStyle name="好_~4190974 2" xfId="1329"/>
    <cellStyle name="差_县级公安机关公用经费标准奖励测算方案（定稿）" xfId="1330"/>
    <cellStyle name="差_县级公安机关公用经费标准奖励测算方案（定稿） 2" xfId="1331"/>
    <cellStyle name="差_县级基础数据" xfId="1332"/>
    <cellStyle name="差_县级基础数据 2 2" xfId="1333"/>
    <cellStyle name="差_县级基础数据 2 3" xfId="1334"/>
    <cellStyle name="差_县级基础数据 3" xfId="1335"/>
    <cellStyle name="差_县级基础数据 3 2" xfId="1336"/>
    <cellStyle name="差_县级基础数据 3 3" xfId="1337"/>
    <cellStyle name="差_县级基础数据 4" xfId="1338"/>
    <cellStyle name="差_县级基础数据 5" xfId="1339"/>
    <cellStyle name="常规 8 6" xfId="1340"/>
    <cellStyle name="差_雅红 2" xfId="1341"/>
    <cellStyle name="差_已标价的工程量清单" xfId="1342"/>
    <cellStyle name="差_义务教育阶段教职工人数（教育厅提供最终） 2" xfId="1343"/>
    <cellStyle name="差_云南农村义务教育统计表" xfId="1344"/>
    <cellStyle name="差_云南农村义务教育统计表 2" xfId="1345"/>
    <cellStyle name="好_11大理 2" xfId="1346"/>
    <cellStyle name="差_云南省2008年中小学教师人数统计表" xfId="1347"/>
    <cellStyle name="差_云南省2008年中小学教师人数统计表 2" xfId="1348"/>
    <cellStyle name="差_云南省2008年中小学教师人数统计表 2 2" xfId="1349"/>
    <cellStyle name="差_云南省2008年中小学教师人数统计表 2 3" xfId="1350"/>
    <cellStyle name="差_云南省2008年中小学教师人数统计表 3" xfId="1351"/>
    <cellStyle name="差_云南省2008年中小学教师人数统计表 3 3" xfId="1352"/>
    <cellStyle name="差_云南省2008年中小学教师人数统计表 4" xfId="1353"/>
    <cellStyle name="差_云南省2008年中小学教师人数统计表 5" xfId="1354"/>
    <cellStyle name="好_05玉溪 2" xfId="1355"/>
    <cellStyle name="差_云南省2008年中小学教职工情况（教育厅提供20090101加工整理）" xfId="1356"/>
    <cellStyle name="差_云南省2008年中小学教职工情况（教育厅提供20090101加工整理） 2" xfId="1357"/>
    <cellStyle name="差_云南省2008年转移支付测算——州市本级考核部分及政策性测算" xfId="1358"/>
    <cellStyle name="差_云南省2008年转移支付测算——州市本级考核部分及政策性测算 2" xfId="1359"/>
    <cellStyle name="常规 22 3" xfId="1360"/>
    <cellStyle name="常规 17 3" xfId="1361"/>
    <cellStyle name="差_云南水利电力有限公司" xfId="1362"/>
    <cellStyle name="差_云南水利电力有限公司 2" xfId="1363"/>
    <cellStyle name="差_指标四" xfId="1364"/>
    <cellStyle name="差_指标四 2" xfId="1365"/>
    <cellStyle name="好_奖励补助测算5.23新" xfId="1366"/>
    <cellStyle name="差_指标五" xfId="1367"/>
    <cellStyle name="好_奖励补助测算5.23新 2" xfId="1368"/>
    <cellStyle name="差_指标五 2" xfId="1369"/>
    <cellStyle name="差_指标五 2 2" xfId="1370"/>
    <cellStyle name="常规 9_Book1" xfId="1371"/>
    <cellStyle name="差_指标五 2 3" xfId="1372"/>
    <cellStyle name="差_指标五 3" xfId="1373"/>
    <cellStyle name="差_指标五 3 2" xfId="1374"/>
    <cellStyle name="差_指标五 3 3" xfId="1375"/>
    <cellStyle name="差_指标五 5" xfId="1376"/>
    <cellStyle name="常规 11 2" xfId="1377"/>
    <cellStyle name="常规 12" xfId="1378"/>
    <cellStyle name="常规 12 2" xfId="1379"/>
    <cellStyle name="常规 12 2 2" xfId="1380"/>
    <cellStyle name="常规 12 2 3" xfId="1381"/>
    <cellStyle name="常规 12 3" xfId="1382"/>
    <cellStyle name="常规 3 3" xfId="1383"/>
    <cellStyle name="常规 12_Book1" xfId="1384"/>
    <cellStyle name="常规 13" xfId="1385"/>
    <cellStyle name="常规 13 2" xfId="1386"/>
    <cellStyle name="常规 13 3" xfId="1387"/>
    <cellStyle name="常规 14" xfId="1388"/>
    <cellStyle name="常规 14 2" xfId="1389"/>
    <cellStyle name="常规 14 3" xfId="1390"/>
    <cellStyle name="常规 20" xfId="1391"/>
    <cellStyle name="常规 15" xfId="1392"/>
    <cellStyle name="检查单元格 2 2 2" xfId="1393"/>
    <cellStyle name="常规 21" xfId="1394"/>
    <cellStyle name="常规 16" xfId="1395"/>
    <cellStyle name="常规 21 3" xfId="1396"/>
    <cellStyle name="常规 16 3" xfId="1397"/>
    <cellStyle name="检查单元格 2 2 3" xfId="1398"/>
    <cellStyle name="常规 22" xfId="1399"/>
    <cellStyle name="常规 17" xfId="1400"/>
    <cellStyle name="常规 22 2" xfId="1401"/>
    <cellStyle name="常规 17 2" xfId="1402"/>
    <cellStyle name="常规 23" xfId="1403"/>
    <cellStyle name="常规 18" xfId="1404"/>
    <cellStyle name="常规 23 2" xfId="1405"/>
    <cellStyle name="常规 18 2" xfId="1406"/>
    <cellStyle name="常规 23 3" xfId="1407"/>
    <cellStyle name="常规 18 3" xfId="1408"/>
    <cellStyle name="常规 24" xfId="1409"/>
    <cellStyle name="常规 19" xfId="1410"/>
    <cellStyle name="常规 24 2" xfId="1411"/>
    <cellStyle name="常规 19 2" xfId="1412"/>
    <cellStyle name="常规 24 3" xfId="1413"/>
    <cellStyle name="常规 19 3" xfId="1414"/>
    <cellStyle name="常规 2" xfId="1415"/>
    <cellStyle name="常规 2 10" xfId="1416"/>
    <cellStyle name="常规 2 11" xfId="1417"/>
    <cellStyle name="常规 2 13" xfId="1418"/>
    <cellStyle name="常规 2 14" xfId="1419"/>
    <cellStyle name="常规 2 2" xfId="1420"/>
    <cellStyle name="常规 2 2 2" xfId="1421"/>
    <cellStyle name="常规 2 2 2 2 2" xfId="1422"/>
    <cellStyle name="常规 2 2 2 2 2 2" xfId="1423"/>
    <cellStyle name="常规 2 2 2 3" xfId="1424"/>
    <cellStyle name="常规 2 2 2_Book1" xfId="1425"/>
    <cellStyle name="常规 2 2 3" xfId="1426"/>
    <cellStyle name="常规 2 2 3 2" xfId="1427"/>
    <cellStyle name="常规 2 2 3 3" xfId="1428"/>
    <cellStyle name="常规 2 2 4" xfId="1429"/>
    <cellStyle name="常规 2 2 4 2" xfId="1430"/>
    <cellStyle name="常规 2 2 4 3" xfId="1431"/>
    <cellStyle name="常规 2 2 5" xfId="1432"/>
    <cellStyle name="常规 2 2 5 2" xfId="1433"/>
    <cellStyle name="常规 2 2 5 3" xfId="1434"/>
    <cellStyle name="常规 2 2 6 3" xfId="1435"/>
    <cellStyle name="常规 2 2_Book1" xfId="1436"/>
    <cellStyle name="常规 2 3" xfId="1437"/>
    <cellStyle name="常规 2 3 2" xfId="1438"/>
    <cellStyle name="常规 2 3 2 2" xfId="1439"/>
    <cellStyle name="常规 2 3 2 3" xfId="1440"/>
    <cellStyle name="常规 2 3 3" xfId="1441"/>
    <cellStyle name="常规 2 3 3 2" xfId="1442"/>
    <cellStyle name="常规 2 3 5" xfId="1443"/>
    <cellStyle name="常规 2 3 5 2" xfId="1444"/>
    <cellStyle name="常规 2 3 5 3" xfId="1445"/>
    <cellStyle name="常规 2 3 6" xfId="1446"/>
    <cellStyle name="常规 2 3 7" xfId="1447"/>
    <cellStyle name="常规 2 4" xfId="1448"/>
    <cellStyle name="常规 2 4 2" xfId="1449"/>
    <cellStyle name="常规 2 4 3" xfId="1450"/>
    <cellStyle name="常规 2 5" xfId="1451"/>
    <cellStyle name="常规 2 5 2" xfId="1452"/>
    <cellStyle name="常规 2 6" xfId="1453"/>
    <cellStyle name="常规 2 6 3" xfId="1454"/>
    <cellStyle name="常规 2 7" xfId="1455"/>
    <cellStyle name="输入 2" xfId="1456"/>
    <cellStyle name="常规 2 8" xfId="1457"/>
    <cellStyle name="输入 2 2" xfId="1458"/>
    <cellStyle name="常规 2 8 2" xfId="1459"/>
    <cellStyle name="输入 2 2 2" xfId="1460"/>
    <cellStyle name="常规 2 8 2 2" xfId="1461"/>
    <cellStyle name="输入 2 3" xfId="1462"/>
    <cellStyle name="常规 2 8 3" xfId="1463"/>
    <cellStyle name="输入 2 3 2" xfId="1464"/>
    <cellStyle name="常规 2 8 3 2" xfId="1465"/>
    <cellStyle name="输入 2 3 3" xfId="1466"/>
    <cellStyle name="好_0605石屏县" xfId="1467"/>
    <cellStyle name="常规 2 8 3 3" xfId="1468"/>
    <cellStyle name="输入 2 4" xfId="1469"/>
    <cellStyle name="千位分隔[0] 2 2" xfId="1470"/>
    <cellStyle name="常规 2 8 4" xfId="1471"/>
    <cellStyle name="常规 2 8 4 2" xfId="1472"/>
    <cellStyle name="常规 2 8 4 3" xfId="1473"/>
    <cellStyle name="输入 2 5" xfId="1474"/>
    <cellStyle name="货币 3 2 2" xfId="1475"/>
    <cellStyle name="常规 2 8 5" xfId="1476"/>
    <cellStyle name="常规 2 8 6" xfId="1477"/>
    <cellStyle name="常规 2 9" xfId="1478"/>
    <cellStyle name="常规 23 2 2" xfId="1479"/>
    <cellStyle name="常规 23 2 3" xfId="1480"/>
    <cellStyle name="常规 23_Book1" xfId="1481"/>
    <cellStyle name="常规 30" xfId="1482"/>
    <cellStyle name="常规 25" xfId="1483"/>
    <cellStyle name="好_城建部门 5" xfId="1484"/>
    <cellStyle name="常规 30 2" xfId="1485"/>
    <cellStyle name="常规 25 2" xfId="1486"/>
    <cellStyle name="常规 25 3" xfId="1487"/>
    <cellStyle name="常规 31" xfId="1488"/>
    <cellStyle name="常规 26" xfId="1489"/>
    <cellStyle name="常规 32" xfId="1490"/>
    <cellStyle name="常规 27" xfId="1491"/>
    <cellStyle name="常规 32 2" xfId="1492"/>
    <cellStyle name="常规 27 2" xfId="1493"/>
    <cellStyle name="常规 33" xfId="1494"/>
    <cellStyle name="常规 28" xfId="1495"/>
    <cellStyle name="常规 34" xfId="1496"/>
    <cellStyle name="常规 29" xfId="1497"/>
    <cellStyle name="常规 34 2" xfId="1498"/>
    <cellStyle name="常规 29 2" xfId="1499"/>
    <cellStyle name="常规 3" xfId="1500"/>
    <cellStyle name="常规 3 2" xfId="1501"/>
    <cellStyle name="常规 3 2 2" xfId="1502"/>
    <cellStyle name="常规 3 3 2" xfId="1503"/>
    <cellStyle name="常规 3 3 3" xfId="1504"/>
    <cellStyle name="常规 3 3_Book1" xfId="1505"/>
    <cellStyle name="常规 3 4" xfId="1506"/>
    <cellStyle name="常规 3 4 2" xfId="1507"/>
    <cellStyle name="常规 3 4 2 2 2" xfId="1508"/>
    <cellStyle name="货币 2 2 2" xfId="1509"/>
    <cellStyle name="好_指标五 2 2" xfId="1510"/>
    <cellStyle name="常规 3 4 2 2 3" xfId="1511"/>
    <cellStyle name="常规 3 4 2 3" xfId="1512"/>
    <cellStyle name="货币 2 3 2" xfId="1513"/>
    <cellStyle name="好_指标五 3 2" xfId="1514"/>
    <cellStyle name="常规 3 4 2 3 3" xfId="1515"/>
    <cellStyle name="常规 3 4 2 4" xfId="1516"/>
    <cellStyle name="常规 3 4 2 4 2" xfId="1517"/>
    <cellStyle name="货币 2 4 2" xfId="1518"/>
    <cellStyle name="常规 3 4 2 4 3" xfId="1519"/>
    <cellStyle name="常规 3 4 2 5" xfId="1520"/>
    <cellStyle name="常规 3 5" xfId="1521"/>
    <cellStyle name="常规 3 5 2" xfId="1522"/>
    <cellStyle name="好_2007年人员分部门统计表 2" xfId="1523"/>
    <cellStyle name="常规 3 5 3" xfId="1524"/>
    <cellStyle name="常规 3_Book1" xfId="1525"/>
    <cellStyle name="貨幣_SGV" xfId="1526"/>
    <cellStyle name="常规 40 2" xfId="1527"/>
    <cellStyle name="常规 35 2" xfId="1528"/>
    <cellStyle name="常规 36 2" xfId="1529"/>
    <cellStyle name="常规 42" xfId="1530"/>
    <cellStyle name="常规 37" xfId="1531"/>
    <cellStyle name="常规 37 2" xfId="1532"/>
    <cellStyle name="常规 43" xfId="1533"/>
    <cellStyle name="常规 38" xfId="1534"/>
    <cellStyle name="常规 9 2 6" xfId="1535"/>
    <cellStyle name="常规 38 2" xfId="1536"/>
    <cellStyle name="货币 2" xfId="1537"/>
    <cellStyle name="好_指标五" xfId="1538"/>
    <cellStyle name="常规 39 2" xfId="1539"/>
    <cellStyle name="常规 4 2" xfId="1540"/>
    <cellStyle name="常规 4 4" xfId="1541"/>
    <cellStyle name="常规 4 2 2" xfId="1542"/>
    <cellStyle name="常规 4 3" xfId="1543"/>
    <cellStyle name="常规 5 4" xfId="1544"/>
    <cellStyle name="常规 4 3 2" xfId="1545"/>
    <cellStyle name="常规 6 4" xfId="1546"/>
    <cellStyle name="常规 4 4 2" xfId="1547"/>
    <cellStyle name="常规 4 5" xfId="1548"/>
    <cellStyle name="常规 4_第六期计量统计20080625" xfId="1549"/>
    <cellStyle name="常规 5" xfId="1550"/>
    <cellStyle name="常规 5 2" xfId="1551"/>
    <cellStyle name="常规 5 2 2" xfId="1552"/>
    <cellStyle name="常规 5 2 3" xfId="1553"/>
    <cellStyle name="常规 5 3" xfId="1554"/>
    <cellStyle name="常规 5 3 3" xfId="1555"/>
    <cellStyle name="常规 5 4 2" xfId="1556"/>
    <cellStyle name="常规 5 4 3" xfId="1557"/>
    <cellStyle name="常规 5 5 2" xfId="1558"/>
    <cellStyle name="常规 5 5 3" xfId="1559"/>
    <cellStyle name="常规 5_Book1" xfId="1560"/>
    <cellStyle name="常规 6" xfId="1561"/>
    <cellStyle name="常规 6 2" xfId="1562"/>
    <cellStyle name="常规 6 2 2" xfId="1563"/>
    <cellStyle name="常规 6 2 3" xfId="1564"/>
    <cellStyle name="好_财政供养人员" xfId="1565"/>
    <cellStyle name="常规 6 3" xfId="1566"/>
    <cellStyle name="好_财政供养人员 2" xfId="1567"/>
    <cellStyle name="常规 6 3 2" xfId="1568"/>
    <cellStyle name="常规 6 3 3" xfId="1569"/>
    <cellStyle name="常规 6 4 2" xfId="1570"/>
    <cellStyle name="常规 6 4 3" xfId="1571"/>
    <cellStyle name="常规 6_Book1" xfId="1572"/>
    <cellStyle name="常规 7" xfId="1573"/>
    <cellStyle name="常规 7 2" xfId="1574"/>
    <cellStyle name="常规 7 2 2" xfId="1575"/>
    <cellStyle name="常规 7 3" xfId="1576"/>
    <cellStyle name="常规 7 3 2" xfId="1577"/>
    <cellStyle name="常规 7 4" xfId="1578"/>
    <cellStyle name="常规 7 4 2" xfId="1579"/>
    <cellStyle name="常规 7 4 3" xfId="1580"/>
    <cellStyle name="常规 7 5" xfId="1581"/>
    <cellStyle name="好_第五部分(才淼、饶永宏） 2" xfId="1582"/>
    <cellStyle name="常规 8" xfId="1583"/>
    <cellStyle name="常规 8 2" xfId="1584"/>
    <cellStyle name="常规 8 2 2" xfId="1585"/>
    <cellStyle name="常规 8 3" xfId="1586"/>
    <cellStyle name="常规 8 3 2" xfId="1587"/>
    <cellStyle name="常规 8 3 3" xfId="1588"/>
    <cellStyle name="常规 8 4" xfId="1589"/>
    <cellStyle name="常规 8 4 2" xfId="1590"/>
    <cellStyle name="常规 8 4 3" xfId="1591"/>
    <cellStyle name="常规 8 5" xfId="1592"/>
    <cellStyle name="常规 8 5 2" xfId="1593"/>
    <cellStyle name="常规 8 5 3" xfId="1594"/>
    <cellStyle name="常规 8 6 2" xfId="1595"/>
    <cellStyle name="常规 8 6 3" xfId="1596"/>
    <cellStyle name="常规 8 7" xfId="1597"/>
    <cellStyle name="常规 8_Book1" xfId="1598"/>
    <cellStyle name="常规 9" xfId="1599"/>
    <cellStyle name="常规 9 2" xfId="1600"/>
    <cellStyle name="常规 9 2 2" xfId="1601"/>
    <cellStyle name="常规 9 2 2 2" xfId="1602"/>
    <cellStyle name="常规 9 2 2 3" xfId="1603"/>
    <cellStyle name="常规 9 2 3" xfId="1604"/>
    <cellStyle name="常规 9 2 3 2" xfId="1605"/>
    <cellStyle name="常规 9 2 3 3" xfId="1606"/>
    <cellStyle name="常规 9 2 5" xfId="1607"/>
    <cellStyle name="常规 9 3" xfId="1608"/>
    <cellStyle name="常规 9 4" xfId="1609"/>
    <cellStyle name="超级链接" xfId="1610"/>
    <cellStyle name="超级链接 2" xfId="1611"/>
    <cellStyle name="分级显示行_1_13区汇总" xfId="1612"/>
    <cellStyle name="分级显示列_1_Book1" xfId="1613"/>
    <cellStyle name="好 2" xfId="1614"/>
    <cellStyle name="好 2 2" xfId="1615"/>
    <cellStyle name="好 2 2 2" xfId="1616"/>
    <cellStyle name="好 2 2 3" xfId="1617"/>
    <cellStyle name="一般_SGV" xfId="1618"/>
    <cellStyle name="好 2 4" xfId="1619"/>
    <cellStyle name="好 2 5" xfId="1620"/>
    <cellStyle name="好_附件22：施工形象月报 2" xfId="1621"/>
    <cellStyle name="好_~4190974" xfId="1622"/>
    <cellStyle name="好_银行账户情况表_2010年12月" xfId="1623"/>
    <cellStyle name="好_高中教师人数（教育厅1.6日提供）" xfId="1624"/>
    <cellStyle name="好_~5676413" xfId="1625"/>
    <cellStyle name="好_00省级(打印) 2" xfId="1626"/>
    <cellStyle name="好_00省级(定稿)" xfId="1627"/>
    <cellStyle name="好_00省级(定稿) 2" xfId="1628"/>
    <cellStyle name="好_03昭通" xfId="1629"/>
    <cellStyle name="好_03昭通 2" xfId="1630"/>
    <cellStyle name="好_0502通海县" xfId="1631"/>
    <cellStyle name="好_0502通海县 2" xfId="1632"/>
    <cellStyle name="好_05玉溪" xfId="1633"/>
    <cellStyle name="好_0605石屏县 2" xfId="1634"/>
    <cellStyle name="好_1003牟定县" xfId="1635"/>
    <cellStyle name="好_1003牟定县 2" xfId="1636"/>
    <cellStyle name="好_1110洱源县" xfId="1637"/>
    <cellStyle name="好_1110洱源县 2" xfId="1638"/>
    <cellStyle name="好_11大理" xfId="1639"/>
    <cellStyle name="好_2、土地面积、人口、粮食产量基本情况" xfId="1640"/>
    <cellStyle name="好_2、土地面积、人口、粮食产量基本情况 2" xfId="1641"/>
    <cellStyle name="好_2006年基础数据" xfId="1642"/>
    <cellStyle name="好_教师绩效工资测算表（离退休按各地上报数测算）2009年1月1日" xfId="1643"/>
    <cellStyle name="好_2006年基础数据 2" xfId="1644"/>
    <cellStyle name="数量 2" xfId="1645"/>
    <cellStyle name="好_2006年全省财力计算表（中央、决算）" xfId="1646"/>
    <cellStyle name="好_2006年全省财力计算表（中央、决算） 2" xfId="1647"/>
    <cellStyle name="好_2006年水利统计指标统计表" xfId="1648"/>
    <cellStyle name="好_2006年水利统计指标统计表 2" xfId="1649"/>
    <cellStyle name="好_2006年在职人员情况" xfId="1650"/>
    <cellStyle name="好_2006年在职人员情况 2" xfId="1651"/>
    <cellStyle name="好_2007年检察院案件数" xfId="1652"/>
    <cellStyle name="好_2007年检察院案件数 2" xfId="1653"/>
    <cellStyle name="好_2007年可用财力" xfId="1654"/>
    <cellStyle name="好_2007年可用财力 2" xfId="1655"/>
    <cellStyle name="好_2007年可用财力 2 2" xfId="1656"/>
    <cellStyle name="好_2007年可用财力 2 3" xfId="1657"/>
    <cellStyle name="好_2007年可用财力 3" xfId="1658"/>
    <cellStyle name="适中 2 2 3" xfId="1659"/>
    <cellStyle name="好_2007年可用财力 3 2" xfId="1660"/>
    <cellStyle name="好_2007年可用财力 3 3" xfId="1661"/>
    <cellStyle name="好_2007年可用财力 4" xfId="1662"/>
    <cellStyle name="好_2007年可用财力 5" xfId="1663"/>
    <cellStyle name="㼿㼿㼿㼿㼿㼿" xfId="1664"/>
    <cellStyle name="好_2007年政法部门业务指标" xfId="1665"/>
    <cellStyle name="㼿㼿㼿㼿㼿㼿 2" xfId="1666"/>
    <cellStyle name="好_2007年政法部门业务指标 2" xfId="1667"/>
    <cellStyle name="好_2008年县级公安保障标准落实奖励经费分配测算" xfId="1668"/>
    <cellStyle name="好_2008年县级公安保障标准落实奖励经费分配测算 2" xfId="1669"/>
    <cellStyle name="好_2008年县级公安保障标准落实奖励经费分配测算 2 2" xfId="1670"/>
    <cellStyle name="好_2008年县级公安保障标准落实奖励经费分配测算 2 3" xfId="1671"/>
    <cellStyle name="好_2008年县级公安保障标准落实奖励经费分配测算 3" xfId="1672"/>
    <cellStyle name="好_2009年一般性转移支付标准工资_~5676413" xfId="1673"/>
    <cellStyle name="好_2008年县级公安保障标准落实奖励经费分配测算 3 2" xfId="1674"/>
    <cellStyle name="好_2008年县级公安保障标准落实奖励经费分配测算 3 3" xfId="1675"/>
    <cellStyle name="好_2008年县级公安保障标准落实奖励经费分配测算 4" xfId="1676"/>
    <cellStyle name="好_2008年县级公安保障标准落实奖励经费分配测算 5" xfId="1677"/>
    <cellStyle name="好_检验表（调整后） 4" xfId="1678"/>
    <cellStyle name="好_2008云南省分县市中小学教职工统计表（教育厅提供）" xfId="1679"/>
    <cellStyle name="好_2008云南省分县市中小学教职工统计表（教育厅提供） 2" xfId="1680"/>
    <cellStyle name="好_2009年一般性转移支付标准工资" xfId="1681"/>
    <cellStyle name="好_2009年一般性转移支付标准工资 2" xfId="1682"/>
    <cellStyle name="好_2009年一般性转移支付标准工资_~5676413 2" xfId="1683"/>
    <cellStyle name="好_2009年一般性转移支付标准工资_地方配套按人均增幅控制8.30xl" xfId="1684"/>
    <cellStyle name="好_2009年一般性转移支付标准工资_地方配套按人均增幅控制8.30xl 2" xfId="1685"/>
    <cellStyle name="好_2009年一般性转移支付标准工资_地方配套按人均增幅控制8.30一般预算平均增幅、人均可用财力平均增幅两次控制、社会治安系数调整、案件数调整xl 2" xfId="1686"/>
    <cellStyle name="好_2009年一般性转移支付标准工资_奖励补助测算5.22测试" xfId="1687"/>
    <cellStyle name="好_2009年一般性转移支付标准工资_奖励补助测算5.23新" xfId="1688"/>
    <cellStyle name="好_2009年一般性转移支付标准工资_奖励补助测算5.24冯铸" xfId="1689"/>
    <cellStyle name="好_2009年一般性转移支付标准工资_奖励补助测算5.24冯铸 2" xfId="1690"/>
    <cellStyle name="好_2009年一般性转移支付标准工资_奖励补助测算7.23" xfId="1691"/>
    <cellStyle name="好_2009年一般性转移支付标准工资_奖励补助测算7.23 2" xfId="1692"/>
    <cellStyle name="好_2009年一般性转移支付标准工资_奖励补助测算7.25" xfId="1693"/>
    <cellStyle name="好_2009年一般性转移支付标准工资_奖励补助测算7.25 (version 1) (version 1) 2" xfId="1694"/>
    <cellStyle name="好_2009年一般性转移支付标准工资_奖励补助测算7.25 2" xfId="1695"/>
    <cellStyle name="好_530623_2006年县级财政报表附表" xfId="1696"/>
    <cellStyle name="好_530623_2006年县级财政报表附表 2" xfId="1697"/>
    <cellStyle name="好_530629_2006年县级财政报表附表" xfId="1698"/>
    <cellStyle name="好_530629_2006年县级财政报表附表 2" xfId="1699"/>
    <cellStyle name="好_5334_2006年迪庆县级财政报表附表" xfId="1700"/>
    <cellStyle name="好_5334_2006年迪庆县级财政报表附表 2" xfId="1701"/>
    <cellStyle name="好_Book1" xfId="1702"/>
    <cellStyle name="好_Book1 2" xfId="1703"/>
    <cellStyle name="好_Book1_1" xfId="1704"/>
    <cellStyle name="好_Book1_1 2" xfId="1705"/>
    <cellStyle name="好_Book1_2" xfId="1706"/>
    <cellStyle name="好_Book1_2 2" xfId="1707"/>
    <cellStyle name="好_Book1_银行账户情况表_2010年12月 2" xfId="1708"/>
    <cellStyle name="强调文字颜色 6 2" xfId="1709"/>
    <cellStyle name="好_Book2" xfId="1710"/>
    <cellStyle name="强调文字颜色 6 2 2" xfId="1711"/>
    <cellStyle name="好_Book2 2" xfId="1712"/>
    <cellStyle name="好_M01-2(州市补助收入) 2" xfId="1713"/>
    <cellStyle name="好_M03 2" xfId="1714"/>
    <cellStyle name="好_不用软件计算9.1不考虑经费管理评价xl" xfId="1715"/>
    <cellStyle name="好_不用软件计算9.1不考虑经费管理评价xl 2" xfId="1716"/>
    <cellStyle name="货币 2 2 2 2" xfId="1717"/>
    <cellStyle name="好_财政支出对上级的依赖程度 4" xfId="1718"/>
    <cellStyle name="汇总 2 3 2" xfId="1719"/>
    <cellStyle name="好_财政支出对上级的依赖程度 5" xfId="1720"/>
    <cellStyle name="好_城建部门" xfId="1721"/>
    <cellStyle name="好_城建部门 2" xfId="1722"/>
    <cellStyle name="好_城建部门 2 2" xfId="1723"/>
    <cellStyle name="好_城建部门 2 3" xfId="1724"/>
    <cellStyle name="好_城建部门 3" xfId="1725"/>
    <cellStyle name="好_城建部门 3 2" xfId="1726"/>
    <cellStyle name="好_城建部门 3 3" xfId="1727"/>
    <cellStyle name="好_城建部门 4" xfId="1728"/>
    <cellStyle name="好_地方配套按人均增幅控制8.30xl" xfId="1729"/>
    <cellStyle name="好_地方配套按人均增幅控制8.30一般预算平均增幅、人均可用财力平均增幅两次控制、社会治安系数调整、案件数调整xl" xfId="1730"/>
    <cellStyle name="好_历年教师人数 3" xfId="1731"/>
    <cellStyle name="好_地方配套按人均增幅控制8.30一般预算平均增幅、人均可用财力平均增幅两次控制、社会治安系数调整、案件数调整xl 2" xfId="1732"/>
    <cellStyle name="好_第五部分(才淼、饶永宏）" xfId="1733"/>
    <cellStyle name="好_第一部分：综合全 2 2" xfId="1734"/>
    <cellStyle name="好_第一部分：综合全 2 3" xfId="1735"/>
    <cellStyle name="好_第一部分：综合全 5" xfId="1736"/>
    <cellStyle name="好_附件22：施工形象月报" xfId="1737"/>
    <cellStyle name="好_汇总" xfId="1738"/>
    <cellStyle name="好_汇总 2" xfId="1739"/>
    <cellStyle name="好_汇总-县级财政报表附表" xfId="1740"/>
    <cellStyle name="好_基础数据分析" xfId="1741"/>
    <cellStyle name="好_基础数据分析 2" xfId="1742"/>
    <cellStyle name="好_检验表 2 2" xfId="1743"/>
    <cellStyle name="好_检验表 2 3" xfId="1744"/>
    <cellStyle name="好_检验表 3 2" xfId="1745"/>
    <cellStyle name="好_检验表 3 3" xfId="1746"/>
    <cellStyle name="好_检验表 4" xfId="1747"/>
    <cellStyle name="好_检验表 5" xfId="1748"/>
    <cellStyle name="好_检验表（调整后）" xfId="1749"/>
    <cellStyle name="好_检验表（调整后） 3 2" xfId="1750"/>
    <cellStyle name="好_检验表（调整后） 3 3" xfId="1751"/>
    <cellStyle name="好_检验表（调整后） 5" xfId="1752"/>
    <cellStyle name="好_建行" xfId="1753"/>
    <cellStyle name="好_建行 2" xfId="1754"/>
    <cellStyle name="好_奖励补助测算5.22测试" xfId="1755"/>
    <cellStyle name="好_奖励补助测算5.24冯铸" xfId="1756"/>
    <cellStyle name="好_奖励补助测算5.24冯铸 2" xfId="1757"/>
    <cellStyle name="好_奖励补助测算7.23" xfId="1758"/>
    <cellStyle name="好_奖励补助测算7.23 2" xfId="1759"/>
    <cellStyle name="好_奖励补助测算7.25 (version 1) (version 1)" xfId="1760"/>
    <cellStyle name="好_教师绩效工资测算表（离退休按各地上报数测算）2009年1月1日 2" xfId="1761"/>
    <cellStyle name="好_教师绩效工资测算表（离退休按各地上报数测算）2009年1月1日 3" xfId="1762"/>
    <cellStyle name="好_教师绩效工资测算表（离退休按各地上报数测算）2009年1月1日 3 2" xfId="1763"/>
    <cellStyle name="好_教师绩效工资测算表（离退休按各地上报数测算）2009年1月1日 4" xfId="1764"/>
    <cellStyle name="好_教师绩效工资测算表（离退休按各地上报数测算）2009年1月1日 5" xfId="1765"/>
    <cellStyle name="好_教育厅提供义务教育及高中教师人数（2009年1月6日）" xfId="1766"/>
    <cellStyle name="好_教育厅提供义务教育及高中教师人数（2009年1月6日） 2" xfId="1767"/>
    <cellStyle name="好_历年教师人数 2" xfId="1768"/>
    <cellStyle name="好_历年教师人数 2 2" xfId="1769"/>
    <cellStyle name="好_历年教师人数 2 3" xfId="1770"/>
    <cellStyle name="好_历年教师人数 3 2" xfId="1771"/>
    <cellStyle name="好_历年教师人数 3 3" xfId="1772"/>
    <cellStyle name="好_历年教师人数 4" xfId="1773"/>
    <cellStyle name="好_历年教师人数 5" xfId="1774"/>
    <cellStyle name="好_丽江汇总" xfId="1775"/>
    <cellStyle name="输出 2 5" xfId="1776"/>
    <cellStyle name="好_丽江汇总 2" xfId="1777"/>
    <cellStyle name="好_丽江汇总 2 2" xfId="1778"/>
    <cellStyle name="好_丽江汇总 2 3" xfId="1779"/>
    <cellStyle name="好_丽江汇总 3" xfId="1780"/>
    <cellStyle name="好_丽江汇总 3 2" xfId="1781"/>
    <cellStyle name="好_丽江汇总 3 3" xfId="1782"/>
    <cellStyle name="好_丽江汇总 4" xfId="1783"/>
    <cellStyle name="好_三季度－表二 2" xfId="1784"/>
    <cellStyle name="好_隧道 2" xfId="1785"/>
    <cellStyle name="好_卫生部门" xfId="1786"/>
    <cellStyle name="好_卫生部门 2" xfId="1787"/>
    <cellStyle name="好_文体广播部门 2" xfId="1788"/>
    <cellStyle name="好_文体广播部门 2 3" xfId="1789"/>
    <cellStyle name="好_文体广播部门 3" xfId="1790"/>
    <cellStyle name="好_文体广播部门 3 2" xfId="1791"/>
    <cellStyle name="好_文体广播部门 3 3" xfId="1792"/>
    <cellStyle name="好_文体广播部门 4" xfId="1793"/>
    <cellStyle name="好_文体广播部门 5" xfId="1794"/>
    <cellStyle name="好_下半年禁吸戒毒经费1000万元" xfId="1795"/>
    <cellStyle name="强调文字颜色 6 2 3 3" xfId="1796"/>
    <cellStyle name="好_下半年禁吸戒毒经费1000万元 2" xfId="1797"/>
    <cellStyle name="好_县公司" xfId="1798"/>
    <cellStyle name="好_县公司 2" xfId="1799"/>
    <cellStyle name="好_县级基础数据" xfId="1800"/>
    <cellStyle name="好_县级基础数据 2" xfId="1801"/>
    <cellStyle name="好_县级基础数据 2 2" xfId="1802"/>
    <cellStyle name="好_县级基础数据 3" xfId="1803"/>
    <cellStyle name="烹拳_ +Foil &amp; -FOIL &amp; PAPER" xfId="1804"/>
    <cellStyle name="好_县级基础数据 3 2" xfId="1805"/>
    <cellStyle name="好_县级基础数据 4" xfId="1806"/>
    <cellStyle name="好_县级基础数据 5" xfId="1807"/>
    <cellStyle name="好_业务工作量指标" xfId="1808"/>
    <cellStyle name="好_业务工作量指标 2" xfId="1809"/>
    <cellStyle name="好_已标价的工程量清单" xfId="1810"/>
    <cellStyle name="好_已标价的工程量清单 2" xfId="1811"/>
    <cellStyle name="好_义务教育阶段教职工人数（教育厅提供最终）" xfId="1812"/>
    <cellStyle name="好_义务教育阶段教职工人数（教育厅提供最终） 2" xfId="1813"/>
    <cellStyle name="好_云南农村义务教育统计表" xfId="1814"/>
    <cellStyle name="好_云南农村义务教育统计表 2" xfId="1815"/>
    <cellStyle name="适中 2 3" xfId="1816"/>
    <cellStyle name="好_云南省2008年中小学教师人数统计表" xfId="1817"/>
    <cellStyle name="适中 2 3 2" xfId="1818"/>
    <cellStyle name="好_云南省2008年中小学教师人数统计表 2" xfId="1819"/>
    <cellStyle name="好_云南省2008年中小学教师人数统计表 2 2" xfId="1820"/>
    <cellStyle name="好_云南省2008年中小学教师人数统计表 3 2" xfId="1821"/>
    <cellStyle name="好_云南省2008年中小学教师人数统计表 3 3" xfId="1822"/>
    <cellStyle name="好_云南省2008年中小学教师人数统计表 4" xfId="1823"/>
    <cellStyle name="好_云南省2008年中小学教师人数统计表 5" xfId="1824"/>
    <cellStyle name="好_云南省2008年中小学教职工情况（教育厅提供20090101加工整理）" xfId="1825"/>
    <cellStyle name="好_云南省2008年中小学教职工情况（教育厅提供20090101加工整理） 2" xfId="1826"/>
    <cellStyle name="好_云南省2008年转移支付测算——州市本级考核部分及政策性测算" xfId="1827"/>
    <cellStyle name="好_云南省2008年转移支付测算——州市本级考核部分及政策性测算 2" xfId="1828"/>
    <cellStyle name="好_云南水利电力有限公司" xfId="1829"/>
    <cellStyle name="好_云南水利电力有限公司 2" xfId="1830"/>
    <cellStyle name="好_指标四" xfId="1831"/>
    <cellStyle name="好_指标四 2" xfId="1832"/>
    <cellStyle name="货币 2 2" xfId="1833"/>
    <cellStyle name="好_指标五 2" xfId="1834"/>
    <cellStyle name="货币 2 3" xfId="1835"/>
    <cellStyle name="好_指标五 3" xfId="1836"/>
    <cellStyle name="货币 2 4" xfId="1837"/>
    <cellStyle name="好_指标五 4" xfId="1838"/>
    <cellStyle name="货币 2 5" xfId="1839"/>
    <cellStyle name="好_指标五 5" xfId="1840"/>
    <cellStyle name="后继超级链接" xfId="1841"/>
    <cellStyle name="后继超级链接 2" xfId="1842"/>
    <cellStyle name="后继超链接" xfId="1843"/>
    <cellStyle name="后继超链接 2" xfId="1844"/>
    <cellStyle name="汇总 2 2" xfId="1845"/>
    <cellStyle name="汇总 2 2 2" xfId="1846"/>
    <cellStyle name="汇总 2 3" xfId="1847"/>
    <cellStyle name="汇总 2 4" xfId="1848"/>
    <cellStyle name="汇总 2 5" xfId="1849"/>
    <cellStyle name="链接单元格 2 3" xfId="1850"/>
    <cellStyle name="货币 2 2 4" xfId="1851"/>
    <cellStyle name="货币 3" xfId="1852"/>
    <cellStyle name="货币 3 3 2" xfId="1853"/>
    <cellStyle name="货币 3 4" xfId="1854"/>
    <cellStyle name="计算 2" xfId="1855"/>
    <cellStyle name="计算 2 2" xfId="1856"/>
    <cellStyle name="计算 2 2 2" xfId="1857"/>
    <cellStyle name="计算 2 2 3" xfId="1858"/>
    <cellStyle name="计算 2 4" xfId="1859"/>
    <cellStyle name="普通_ 白土" xfId="1860"/>
    <cellStyle name="计算 2 5" xfId="1861"/>
    <cellStyle name="检查单元格 2" xfId="1862"/>
    <cellStyle name="检查单元格 2 2" xfId="1863"/>
    <cellStyle name="检查单元格 2 3" xfId="1864"/>
    <cellStyle name="检查单元格 2 3 2" xfId="1865"/>
    <cellStyle name="检查单元格 2 4" xfId="1866"/>
    <cellStyle name="检查单元格 2 5" xfId="1867"/>
    <cellStyle name="解释性文本 2" xfId="1868"/>
    <cellStyle name="解释性文本 2 2" xfId="1869"/>
    <cellStyle name="解释性文本 2 2 3" xfId="1870"/>
    <cellStyle name="解释性文本 2 3" xfId="1871"/>
    <cellStyle name="解释性文本 2 3 2" xfId="1872"/>
    <cellStyle name="解释性文本 2 3 3" xfId="1873"/>
    <cellStyle name="解释性文本 2 4" xfId="1874"/>
    <cellStyle name="解释性文本 2 5" xfId="1875"/>
    <cellStyle name="链接单元格 2" xfId="1876"/>
    <cellStyle name="链接单元格 2 2 3" xfId="1877"/>
    <cellStyle name="链接单元格 2 3 2" xfId="1878"/>
    <cellStyle name="链接单元格 2 3 3" xfId="1879"/>
    <cellStyle name="链接单元格 2 4" xfId="1880"/>
    <cellStyle name="链接单元格 2 5" xfId="1881"/>
    <cellStyle name="霓付 [0]_ +Foil &amp; -FOIL &amp; PAPER" xfId="1882"/>
    <cellStyle name="霓付_ +Foil &amp; -FOIL &amp; PAPER" xfId="1883"/>
    <cellStyle name="烹拳 [0]_ +Foil &amp; -FOIL &amp; PAPER" xfId="1884"/>
    <cellStyle name="千分位[0]_ 白土" xfId="1885"/>
    <cellStyle name="千分位_ 白土" xfId="1886"/>
    <cellStyle name="千位[0]_ 方正PC" xfId="1887"/>
    <cellStyle name="千位_ 方正PC" xfId="1888"/>
    <cellStyle name="千位分隔 2" xfId="1889"/>
    <cellStyle name="千位分隔 3 4 2" xfId="1890"/>
    <cellStyle name="千位分隔 3 4 3" xfId="1891"/>
    <cellStyle name="千位分隔 3 6" xfId="1892"/>
    <cellStyle name="钎霖_4岿角利" xfId="1893"/>
    <cellStyle name="强调 1" xfId="1894"/>
    <cellStyle name="强调 1 2" xfId="1895"/>
    <cellStyle name="强调 2" xfId="1896"/>
    <cellStyle name="强调 3" xfId="1897"/>
    <cellStyle name="强调文字颜色 1 2" xfId="1898"/>
    <cellStyle name="强调文字颜色 1 2 2" xfId="1899"/>
    <cellStyle name="强调文字颜色 1 2 3" xfId="1900"/>
    <cellStyle name="强调文字颜色 1 2 3 2" xfId="1901"/>
    <cellStyle name="强调文字颜色 1 2 3 3" xfId="1902"/>
    <cellStyle name="强调文字颜色 1 2 4" xfId="1903"/>
    <cellStyle name="强调文字颜色 1 2 5" xfId="1904"/>
    <cellStyle name="强调文字颜色 2 2" xfId="1905"/>
    <cellStyle name="强调文字颜色 3 2" xfId="1906"/>
    <cellStyle name="强调文字颜色 3 2 2 3" xfId="1907"/>
    <cellStyle name="强调文字颜色 3 2 3" xfId="1908"/>
    <cellStyle name="强调文字颜色 3 2 3 2" xfId="1909"/>
    <cellStyle name="强调文字颜色 3 2 4" xfId="1910"/>
    <cellStyle name="强调文字颜色 3 2 5" xfId="1911"/>
    <cellStyle name="强调文字颜色 4 2 2 2" xfId="1912"/>
    <cellStyle name="强调文字颜色 4 2 3 2" xfId="1913"/>
    <cellStyle name="强调文字颜色 4 2 4" xfId="1914"/>
    <cellStyle name="强调文字颜色 4 2 5" xfId="1915"/>
    <cellStyle name="强调文字颜色 5 2" xfId="1916"/>
    <cellStyle name="强调文字颜色 5 2 4" xfId="1917"/>
    <cellStyle name="强调文字颜色 5 2 5" xfId="1918"/>
    <cellStyle name="强调文字颜色 6 2 2 2" xfId="1919"/>
    <cellStyle name="强调文字颜色 6 2 2 3" xfId="1920"/>
    <cellStyle name="强调文字颜色 6 2 3" xfId="1921"/>
    <cellStyle name="强调文字颜色 6 2 3 2" xfId="1922"/>
    <cellStyle name="强调文字颜色 6 2 4" xfId="1923"/>
    <cellStyle name="强调文字颜色 6 2 5" xfId="1924"/>
    <cellStyle name="商品名称" xfId="1925"/>
    <cellStyle name="商品名称 2" xfId="1926"/>
    <cellStyle name="商品名称 3" xfId="1927"/>
    <cellStyle name="适中 2 2" xfId="1928"/>
    <cellStyle name="适中 2 2 2" xfId="1929"/>
    <cellStyle name="输出 2 2" xfId="1930"/>
    <cellStyle name="输出 2 2 2" xfId="1931"/>
    <cellStyle name="输出 2 2 3" xfId="1932"/>
    <cellStyle name="输出 2 3 2" xfId="1933"/>
    <cellStyle name="输出 2 3 3" xfId="1934"/>
    <cellStyle name="输出 2 4" xfId="1935"/>
    <cellStyle name="数量" xfId="1936"/>
    <cellStyle name="数字" xfId="1937"/>
    <cellStyle name="数字 2" xfId="1938"/>
    <cellStyle name="数字 2 2" xfId="1939"/>
    <cellStyle name="数字 3" xfId="1940"/>
    <cellStyle name="数字 3 2" xfId="1941"/>
    <cellStyle name="数字 4" xfId="1942"/>
    <cellStyle name="㼿㼿㼿㼿㼿㼿㼿㼿㼿㼿㼿?" xfId="1943"/>
    <cellStyle name="㼿㼿㼿㼿㼿㼿㼿㼿㼿㼿㼿? 2" xfId="1944"/>
    <cellStyle name="未定义" xfId="1945"/>
    <cellStyle name="小数" xfId="1946"/>
    <cellStyle name="小数 2" xfId="1947"/>
    <cellStyle name="小数 2 2" xfId="1948"/>
    <cellStyle name="小数 3" xfId="1949"/>
    <cellStyle name="小数 3 2" xfId="1950"/>
    <cellStyle name="小数 4" xfId="1951"/>
    <cellStyle name="样式 1" xfId="1952"/>
    <cellStyle name="昗弨_Pacific Region P&amp;L" xfId="1953"/>
    <cellStyle name="寘嬫愗傝 [0.00]_Region Orders (2)" xfId="1954"/>
    <cellStyle name="寘嬫愗傝_Region Orders (2)" xfId="1955"/>
    <cellStyle name="注释 2" xfId="1956"/>
    <cellStyle name="注释 2 2" xfId="1957"/>
    <cellStyle name="콤마 [0]_BOILER-CO1" xfId="19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F6" sqref="F6"/>
    </sheetView>
  </sheetViews>
  <sheetFormatPr defaultColWidth="9.00390625" defaultRowHeight="14.25"/>
  <sheetData>
    <row r="1" ht="14.25">
      <c r="A1" t="s">
        <v>0</v>
      </c>
    </row>
    <row r="2" ht="14.25">
      <c r="L2" t="s">
        <v>1</v>
      </c>
    </row>
    <row r="3" spans="1:13" ht="14.2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/>
      <c r="K3" s="13" t="s">
        <v>11</v>
      </c>
      <c r="L3" s="13" t="s">
        <v>12</v>
      </c>
      <c r="M3" s="13"/>
    </row>
    <row r="4" spans="1:13" ht="14.25">
      <c r="A4" s="13"/>
      <c r="B4" s="13"/>
      <c r="C4" s="13"/>
      <c r="D4" s="13"/>
      <c r="E4" s="13"/>
      <c r="F4" s="13"/>
      <c r="G4" s="13"/>
      <c r="H4" s="13"/>
      <c r="I4" s="13" t="s">
        <v>13</v>
      </c>
      <c r="J4" s="13" t="s">
        <v>14</v>
      </c>
      <c r="K4" s="13"/>
      <c r="L4" s="13"/>
      <c r="M4" s="13"/>
    </row>
    <row r="5" spans="1:13" ht="14.25">
      <c r="A5" s="13">
        <v>1</v>
      </c>
      <c r="B5" s="13" t="s">
        <v>15</v>
      </c>
      <c r="C5" s="13">
        <v>123.142</v>
      </c>
      <c r="D5" s="13">
        <v>33.3565</v>
      </c>
      <c r="E5" s="13"/>
      <c r="F5" s="13">
        <f>0.4928+0.3</f>
        <v>0.7928</v>
      </c>
      <c r="G5" s="13">
        <f>0.4928+0.3</f>
        <v>0.7928</v>
      </c>
      <c r="H5" s="13"/>
      <c r="I5" s="13">
        <f>17.6662+0.3</f>
        <v>17.9662</v>
      </c>
      <c r="J5" s="13">
        <v>14.6541</v>
      </c>
      <c r="K5" s="13">
        <f aca="true" t="shared" si="0" ref="K5:K24">I5/D5</f>
        <v>0.5386116648928995</v>
      </c>
      <c r="L5" s="13" t="s">
        <v>16</v>
      </c>
      <c r="M5" s="13">
        <v>0.3</v>
      </c>
    </row>
    <row r="6" spans="1:13" ht="14.25">
      <c r="A6" s="13">
        <v>2</v>
      </c>
      <c r="B6" s="13" t="s">
        <v>17</v>
      </c>
      <c r="C6" s="13">
        <v>169.063</v>
      </c>
      <c r="D6" s="13">
        <v>22.4092</v>
      </c>
      <c r="E6" s="13"/>
      <c r="F6" s="13">
        <v>0.0041</v>
      </c>
      <c r="G6" s="13">
        <v>0.0041</v>
      </c>
      <c r="H6" s="13"/>
      <c r="I6" s="13">
        <v>5.4064</v>
      </c>
      <c r="J6" s="13">
        <v>4.3847</v>
      </c>
      <c r="K6" s="13">
        <f t="shared" si="0"/>
        <v>0.24125805472752263</v>
      </c>
      <c r="L6" s="13" t="s">
        <v>18</v>
      </c>
      <c r="M6" s="13"/>
    </row>
    <row r="7" spans="1:13" ht="14.25">
      <c r="A7" s="13">
        <v>3</v>
      </c>
      <c r="B7" s="13" t="s">
        <v>19</v>
      </c>
      <c r="C7" s="13">
        <v>67.8</v>
      </c>
      <c r="D7" s="13">
        <v>3.6783</v>
      </c>
      <c r="E7" s="13"/>
      <c r="F7" s="13"/>
      <c r="G7" s="13"/>
      <c r="H7" s="13"/>
      <c r="I7" s="13">
        <v>2.6019</v>
      </c>
      <c r="J7" s="13">
        <v>2.1519</v>
      </c>
      <c r="K7" s="13">
        <f t="shared" si="0"/>
        <v>0.7073648152679227</v>
      </c>
      <c r="L7" s="13" t="s">
        <v>20</v>
      </c>
      <c r="M7" s="13"/>
    </row>
    <row r="8" spans="1:13" ht="14.25">
      <c r="A8" s="13">
        <v>4</v>
      </c>
      <c r="B8" s="13" t="s">
        <v>21</v>
      </c>
      <c r="C8" s="13" t="s">
        <v>22</v>
      </c>
      <c r="D8" s="13">
        <v>6.8307</v>
      </c>
      <c r="E8" s="13"/>
      <c r="F8" s="13">
        <v>0.0781</v>
      </c>
      <c r="G8" s="13">
        <v>0.0781</v>
      </c>
      <c r="H8" s="13"/>
      <c r="I8" s="13">
        <v>2.6278</v>
      </c>
      <c r="J8" s="13">
        <v>2.4278</v>
      </c>
      <c r="K8" s="13">
        <f t="shared" si="0"/>
        <v>0.3847043494810195</v>
      </c>
      <c r="L8" s="13" t="s">
        <v>23</v>
      </c>
      <c r="M8" s="13"/>
    </row>
    <row r="9" spans="1:13" ht="14.25">
      <c r="A9" s="13">
        <v>5</v>
      </c>
      <c r="B9" s="13" t="s">
        <v>24</v>
      </c>
      <c r="C9" s="13">
        <v>158</v>
      </c>
      <c r="D9" s="13">
        <v>29.8</v>
      </c>
      <c r="E9" s="13"/>
      <c r="F9" s="13">
        <v>0.5</v>
      </c>
      <c r="G9" s="13">
        <v>0.5</v>
      </c>
      <c r="H9" s="13"/>
      <c r="I9" s="13">
        <f>4.1025+0.5</f>
        <v>4.6025</v>
      </c>
      <c r="J9" s="13">
        <v>4.1025</v>
      </c>
      <c r="K9" s="13">
        <f t="shared" si="0"/>
        <v>0.1544463087248322</v>
      </c>
      <c r="L9" s="13" t="s">
        <v>25</v>
      </c>
      <c r="M9" s="13">
        <v>0.5</v>
      </c>
    </row>
    <row r="10" spans="1:13" ht="14.25">
      <c r="A10" s="13">
        <v>6</v>
      </c>
      <c r="B10" s="13" t="s">
        <v>26</v>
      </c>
      <c r="C10" s="13">
        <v>96.1</v>
      </c>
      <c r="D10" s="13">
        <v>19.5835</v>
      </c>
      <c r="E10" s="13"/>
      <c r="F10" s="13">
        <v>0.0868</v>
      </c>
      <c r="G10" s="13">
        <v>0.0868</v>
      </c>
      <c r="H10" s="13"/>
      <c r="I10" s="13">
        <v>5.0131</v>
      </c>
      <c r="J10" s="13">
        <v>4.0531</v>
      </c>
      <c r="K10" s="13">
        <f t="shared" si="0"/>
        <v>0.25598590650292335</v>
      </c>
      <c r="L10" s="13" t="s">
        <v>27</v>
      </c>
      <c r="M10" s="13"/>
    </row>
    <row r="11" spans="1:13" ht="14.25">
      <c r="A11" s="13">
        <v>7</v>
      </c>
      <c r="B11" s="13" t="s">
        <v>28</v>
      </c>
      <c r="C11" s="13">
        <v>64.579</v>
      </c>
      <c r="D11" s="13">
        <v>20.5502</v>
      </c>
      <c r="E11" s="13"/>
      <c r="F11" s="13"/>
      <c r="G11" s="13"/>
      <c r="H11" s="13"/>
      <c r="I11" s="13">
        <v>0.4745</v>
      </c>
      <c r="J11" s="13">
        <v>0.3245</v>
      </c>
      <c r="K11" s="13">
        <f t="shared" si="0"/>
        <v>0.023089799612655837</v>
      </c>
      <c r="L11" s="13" t="s">
        <v>29</v>
      </c>
      <c r="M11" s="13"/>
    </row>
    <row r="12" spans="1:13" ht="14.25">
      <c r="A12" s="13">
        <v>8</v>
      </c>
      <c r="B12" s="13" t="s">
        <v>30</v>
      </c>
      <c r="C12" s="13">
        <v>98.855</v>
      </c>
      <c r="D12" s="13">
        <v>11.4663</v>
      </c>
      <c r="E12" s="13"/>
      <c r="F12" s="13"/>
      <c r="G12" s="13"/>
      <c r="H12" s="13"/>
      <c r="I12" s="13">
        <v>7.2615</v>
      </c>
      <c r="J12" s="13">
        <v>6.5991</v>
      </c>
      <c r="K12" s="13">
        <f t="shared" si="0"/>
        <v>0.633290599408702</v>
      </c>
      <c r="L12" s="13" t="s">
        <v>31</v>
      </c>
      <c r="M12" s="13"/>
    </row>
    <row r="13" spans="1:13" ht="14.25">
      <c r="A13" s="13">
        <v>9</v>
      </c>
      <c r="B13" s="13" t="s">
        <v>32</v>
      </c>
      <c r="C13" s="13">
        <v>119.532</v>
      </c>
      <c r="D13" s="13">
        <v>22.2835</v>
      </c>
      <c r="E13" s="13"/>
      <c r="F13" s="13">
        <v>0.1351</v>
      </c>
      <c r="G13" s="13">
        <v>0.1351</v>
      </c>
      <c r="H13" s="13"/>
      <c r="I13" s="13">
        <v>6.2639</v>
      </c>
      <c r="J13" s="13">
        <v>4.7747</v>
      </c>
      <c r="K13" s="13">
        <f t="shared" si="0"/>
        <v>0.2811003657414679</v>
      </c>
      <c r="L13" s="13" t="s">
        <v>33</v>
      </c>
      <c r="M13" s="13"/>
    </row>
    <row r="14" spans="1:13" ht="14.25">
      <c r="A14" s="13">
        <v>10</v>
      </c>
      <c r="B14" s="13" t="s">
        <v>34</v>
      </c>
      <c r="C14" s="13">
        <v>37</v>
      </c>
      <c r="D14" s="13">
        <v>5.61</v>
      </c>
      <c r="E14" s="13"/>
      <c r="F14" s="13">
        <v>0.024</v>
      </c>
      <c r="G14" s="13">
        <v>0.024</v>
      </c>
      <c r="H14" s="13"/>
      <c r="I14" s="13">
        <v>2.0009</v>
      </c>
      <c r="J14" s="13">
        <v>1.6009</v>
      </c>
      <c r="K14" s="13">
        <f t="shared" si="0"/>
        <v>0.3566666666666667</v>
      </c>
      <c r="L14" s="13" t="s">
        <v>35</v>
      </c>
      <c r="M14" s="13"/>
    </row>
    <row r="15" spans="1:13" ht="14.25">
      <c r="A15" s="13">
        <v>11</v>
      </c>
      <c r="B15" s="13" t="s">
        <v>36</v>
      </c>
      <c r="C15" s="13">
        <v>99.253</v>
      </c>
      <c r="D15" s="13">
        <v>25.7759</v>
      </c>
      <c r="E15" s="13"/>
      <c r="F15" s="13">
        <f>0.0814+0.2</f>
        <v>0.2814</v>
      </c>
      <c r="G15" s="13">
        <f>0.0814+0.2</f>
        <v>0.2814</v>
      </c>
      <c r="H15" s="13"/>
      <c r="I15" s="13">
        <f>10.9486+0.2</f>
        <v>11.1486</v>
      </c>
      <c r="J15" s="13">
        <v>10.3486</v>
      </c>
      <c r="K15" s="13">
        <f t="shared" si="0"/>
        <v>0.43252029997012714</v>
      </c>
      <c r="L15" s="13" t="s">
        <v>37</v>
      </c>
      <c r="M15" s="13">
        <v>0.2</v>
      </c>
    </row>
    <row r="16" spans="1:13" ht="14.25">
      <c r="A16" s="13">
        <v>12</v>
      </c>
      <c r="B16" s="13" t="s">
        <v>38</v>
      </c>
      <c r="C16" s="13">
        <v>103.14</v>
      </c>
      <c r="D16" s="13">
        <v>21.42</v>
      </c>
      <c r="E16" s="13"/>
      <c r="F16" s="13">
        <v>0.1482</v>
      </c>
      <c r="G16" s="13">
        <v>0.1482</v>
      </c>
      <c r="H16" s="13"/>
      <c r="I16" s="13">
        <v>14.3444</v>
      </c>
      <c r="J16" s="13">
        <v>12.196</v>
      </c>
      <c r="K16" s="13">
        <f t="shared" si="0"/>
        <v>0.669673202614379</v>
      </c>
      <c r="L16" s="13" t="s">
        <v>39</v>
      </c>
      <c r="M16" s="13"/>
    </row>
    <row r="17" spans="1:13" ht="14.25">
      <c r="A17" s="13">
        <v>13</v>
      </c>
      <c r="B17" s="13" t="s">
        <v>40</v>
      </c>
      <c r="C17" s="13">
        <v>143</v>
      </c>
      <c r="D17" s="13">
        <v>41.92</v>
      </c>
      <c r="E17" s="13"/>
      <c r="F17" s="13">
        <v>0.0102</v>
      </c>
      <c r="G17" s="13">
        <v>0.0102</v>
      </c>
      <c r="H17" s="13"/>
      <c r="I17" s="13">
        <v>2.1542</v>
      </c>
      <c r="J17" s="13">
        <v>1.8742</v>
      </c>
      <c r="K17" s="13">
        <f t="shared" si="0"/>
        <v>0.05138835877862595</v>
      </c>
      <c r="L17" s="13" t="s">
        <v>41</v>
      </c>
      <c r="M17" s="13"/>
    </row>
    <row r="18" spans="1:13" ht="14.25">
      <c r="A18" s="13">
        <v>14</v>
      </c>
      <c r="B18" s="13" t="s">
        <v>42</v>
      </c>
      <c r="C18" s="13">
        <v>134.308</v>
      </c>
      <c r="D18" s="13">
        <v>10.3895</v>
      </c>
      <c r="E18" s="13"/>
      <c r="F18" s="13"/>
      <c r="G18" s="13"/>
      <c r="H18" s="13"/>
      <c r="I18" s="13">
        <v>6.5603</v>
      </c>
      <c r="J18" s="13">
        <v>5.5886</v>
      </c>
      <c r="K18" s="13">
        <f t="shared" si="0"/>
        <v>0.63143558400308</v>
      </c>
      <c r="L18" s="13" t="s">
        <v>43</v>
      </c>
      <c r="M18" s="13"/>
    </row>
    <row r="19" spans="1:13" ht="14.25">
      <c r="A19" s="13">
        <v>15</v>
      </c>
      <c r="B19" s="13" t="s">
        <v>44</v>
      </c>
      <c r="C19" s="13">
        <v>72.441</v>
      </c>
      <c r="D19" s="13">
        <v>7.968</v>
      </c>
      <c r="E19" s="13"/>
      <c r="F19" s="13"/>
      <c r="G19" s="13"/>
      <c r="H19" s="13"/>
      <c r="I19" s="13">
        <v>5.4314</v>
      </c>
      <c r="J19" s="13">
        <v>4.7521</v>
      </c>
      <c r="K19" s="13">
        <f t="shared" si="0"/>
        <v>0.6816516064257028</v>
      </c>
      <c r="L19" s="13" t="s">
        <v>43</v>
      </c>
      <c r="M19" s="13"/>
    </row>
    <row r="20" spans="1:13" ht="14.25">
      <c r="A20" s="13">
        <v>16</v>
      </c>
      <c r="B20" s="13" t="s">
        <v>45</v>
      </c>
      <c r="C20" s="13">
        <v>80.771</v>
      </c>
      <c r="D20" s="13">
        <v>6.5763</v>
      </c>
      <c r="E20" s="13"/>
      <c r="F20" s="13"/>
      <c r="G20" s="13"/>
      <c r="H20" s="13"/>
      <c r="I20" s="13">
        <v>2.3746</v>
      </c>
      <c r="J20" s="13">
        <v>2.1403</v>
      </c>
      <c r="K20" s="13">
        <f t="shared" si="0"/>
        <v>0.3610845004029622</v>
      </c>
      <c r="L20" s="13" t="s">
        <v>46</v>
      </c>
      <c r="M20" s="13"/>
    </row>
    <row r="21" spans="1:13" ht="14.25">
      <c r="A21" s="13">
        <v>17</v>
      </c>
      <c r="B21" s="13" t="s">
        <v>47</v>
      </c>
      <c r="C21" s="13">
        <v>150.981</v>
      </c>
      <c r="D21" s="13">
        <v>11.8069</v>
      </c>
      <c r="E21" s="13"/>
      <c r="F21" s="13"/>
      <c r="G21" s="13"/>
      <c r="H21" s="13"/>
      <c r="I21" s="13">
        <v>8.6806</v>
      </c>
      <c r="J21" s="13">
        <v>7.6681</v>
      </c>
      <c r="K21" s="13">
        <f t="shared" si="0"/>
        <v>0.7352141544351184</v>
      </c>
      <c r="L21" s="13" t="s">
        <v>43</v>
      </c>
      <c r="M21" s="13"/>
    </row>
    <row r="22" spans="1:13" ht="14.25">
      <c r="A22" s="13">
        <v>18</v>
      </c>
      <c r="B22" s="13" t="s">
        <v>48</v>
      </c>
      <c r="C22" s="13">
        <v>106.672</v>
      </c>
      <c r="D22" s="13">
        <v>9.7665</v>
      </c>
      <c r="E22" s="13"/>
      <c r="F22" s="13"/>
      <c r="G22" s="13"/>
      <c r="H22" s="13"/>
      <c r="I22" s="13">
        <v>6.9475</v>
      </c>
      <c r="J22" s="13">
        <v>6.1101</v>
      </c>
      <c r="K22" s="13">
        <f t="shared" si="0"/>
        <v>0.711360262120514</v>
      </c>
      <c r="L22" s="13" t="s">
        <v>43</v>
      </c>
      <c r="M22" s="13"/>
    </row>
    <row r="23" spans="1:13" ht="14.25">
      <c r="A23" s="13">
        <v>19</v>
      </c>
      <c r="B23" s="13" t="s">
        <v>49</v>
      </c>
      <c r="C23" s="13">
        <v>120.95</v>
      </c>
      <c r="D23" s="13">
        <v>12.9941</v>
      </c>
      <c r="E23" s="13"/>
      <c r="F23" s="13"/>
      <c r="G23" s="13"/>
      <c r="H23" s="13"/>
      <c r="I23" s="13">
        <v>2.8256</v>
      </c>
      <c r="J23" s="13">
        <v>2.4256</v>
      </c>
      <c r="K23" s="13">
        <f t="shared" si="0"/>
        <v>0.2174525361510224</v>
      </c>
      <c r="L23" s="13" t="s">
        <v>50</v>
      </c>
      <c r="M23" s="13"/>
    </row>
    <row r="24" spans="1:13" ht="14.25">
      <c r="A24" s="13" t="s">
        <v>51</v>
      </c>
      <c r="B24" s="13"/>
      <c r="C24" s="13">
        <v>2075.429</v>
      </c>
      <c r="D24" s="13">
        <v>334.2987</v>
      </c>
      <c r="E24" s="13"/>
      <c r="F24" s="13">
        <f>SUM(F5:F23)</f>
        <v>2.0607</v>
      </c>
      <c r="G24" s="13">
        <f>SUM(G5:G23)</f>
        <v>2.0607</v>
      </c>
      <c r="H24" s="13">
        <f>SUM(H5:H23)</f>
        <v>0</v>
      </c>
      <c r="I24" s="13">
        <f>SUM(I5:I23)</f>
        <v>114.6859</v>
      </c>
      <c r="J24" s="13">
        <f>SUM(J5:J23)</f>
        <v>98.1769</v>
      </c>
      <c r="K24" s="13">
        <f t="shared" si="0"/>
        <v>0.34306415190965445</v>
      </c>
      <c r="L24" s="13"/>
      <c r="M24" s="13"/>
    </row>
    <row r="26" spans="2:12" ht="14.25">
      <c r="B26" t="s">
        <v>52</v>
      </c>
      <c r="E26" t="s">
        <v>53</v>
      </c>
      <c r="I26" t="s">
        <v>54</v>
      </c>
      <c r="L26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F6" sqref="F6"/>
    </sheetView>
  </sheetViews>
  <sheetFormatPr defaultColWidth="9.00390625" defaultRowHeight="14.25"/>
  <sheetData>
    <row r="1" ht="14.25">
      <c r="A1" t="s">
        <v>56</v>
      </c>
    </row>
    <row r="2" ht="14.25">
      <c r="L2" t="s">
        <v>1</v>
      </c>
    </row>
    <row r="3" spans="1:12" ht="14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2" ht="14.25">
      <c r="A5">
        <v>1</v>
      </c>
      <c r="B5" t="s">
        <v>15</v>
      </c>
      <c r="C5">
        <v>123.142</v>
      </c>
      <c r="D5">
        <v>33.3565</v>
      </c>
      <c r="E5">
        <v>8.8266</v>
      </c>
      <c r="F5">
        <v>0.2696</v>
      </c>
      <c r="G5">
        <v>1.0624</v>
      </c>
      <c r="H5">
        <f>G5/E5</f>
        <v>0.12036344685382822</v>
      </c>
      <c r="I5">
        <v>18.2356</v>
      </c>
      <c r="J5">
        <v>14.7237</v>
      </c>
      <c r="K5">
        <f aca="true" t="shared" si="0" ref="K5:K24">I5/D5</f>
        <v>0.5466880518039963</v>
      </c>
      <c r="L5" t="s">
        <v>57</v>
      </c>
    </row>
    <row r="6" spans="1:12" ht="14.25">
      <c r="A6">
        <v>2</v>
      </c>
      <c r="B6" t="s">
        <v>17</v>
      </c>
      <c r="C6">
        <v>169.063</v>
      </c>
      <c r="D6">
        <v>22.4092</v>
      </c>
      <c r="E6">
        <v>2.48</v>
      </c>
      <c r="F6">
        <v>0.0887</v>
      </c>
      <c r="G6">
        <v>0.0928</v>
      </c>
      <c r="H6">
        <f aca="true" t="shared" si="1" ref="H6:H24">G6/E6</f>
        <v>0.03741935483870967</v>
      </c>
      <c r="I6">
        <v>5.4951</v>
      </c>
      <c r="J6">
        <v>4.4734</v>
      </c>
      <c r="K6">
        <f t="shared" si="0"/>
        <v>0.24521625046855758</v>
      </c>
      <c r="L6" t="s">
        <v>58</v>
      </c>
    </row>
    <row r="7" spans="1:12" ht="14.25">
      <c r="A7">
        <v>3</v>
      </c>
      <c r="B7" t="s">
        <v>19</v>
      </c>
      <c r="C7">
        <v>67.8</v>
      </c>
      <c r="D7">
        <v>3.6783</v>
      </c>
      <c r="E7">
        <v>1.36</v>
      </c>
      <c r="F7">
        <v>0.0497</v>
      </c>
      <c r="G7">
        <v>0.0497</v>
      </c>
      <c r="H7">
        <f t="shared" si="1"/>
        <v>0.036544117647058824</v>
      </c>
      <c r="I7">
        <v>2.6516</v>
      </c>
      <c r="J7">
        <v>2.2016</v>
      </c>
      <c r="K7">
        <f t="shared" si="0"/>
        <v>0.7208764918576517</v>
      </c>
      <c r="L7" t="s">
        <v>59</v>
      </c>
    </row>
    <row r="8" spans="1:12" ht="14.25">
      <c r="A8">
        <v>4</v>
      </c>
      <c r="B8" t="s">
        <v>21</v>
      </c>
      <c r="C8" t="s">
        <v>22</v>
      </c>
      <c r="D8">
        <v>6.8307</v>
      </c>
      <c r="E8">
        <v>1.5</v>
      </c>
      <c r="F8">
        <v>0.1054</v>
      </c>
      <c r="G8">
        <v>0.1835</v>
      </c>
      <c r="H8">
        <f t="shared" si="1"/>
        <v>0.12233333333333334</v>
      </c>
      <c r="I8">
        <v>2.7332</v>
      </c>
      <c r="J8">
        <v>2.5332</v>
      </c>
      <c r="K8">
        <f t="shared" si="0"/>
        <v>0.400134686049746</v>
      </c>
      <c r="L8" t="s">
        <v>60</v>
      </c>
    </row>
    <row r="9" spans="1:12" ht="14.25">
      <c r="A9">
        <v>5</v>
      </c>
      <c r="B9" t="s">
        <v>24</v>
      </c>
      <c r="C9">
        <v>158</v>
      </c>
      <c r="D9">
        <v>29.8</v>
      </c>
      <c r="E9">
        <v>9.4</v>
      </c>
      <c r="F9">
        <v>1.3268</v>
      </c>
      <c r="G9">
        <v>1.8268</v>
      </c>
      <c r="H9">
        <f t="shared" si="1"/>
        <v>0.19434042553191488</v>
      </c>
      <c r="I9">
        <v>5.9293</v>
      </c>
      <c r="J9">
        <v>5.1293</v>
      </c>
      <c r="K9">
        <f t="shared" si="0"/>
        <v>0.1989697986577181</v>
      </c>
      <c r="L9" t="s">
        <v>61</v>
      </c>
    </row>
    <row r="10" spans="1:12" ht="14.25">
      <c r="A10">
        <v>6</v>
      </c>
      <c r="B10" t="s">
        <v>26</v>
      </c>
      <c r="C10">
        <v>96.1</v>
      </c>
      <c r="D10">
        <v>19.5835</v>
      </c>
      <c r="E10">
        <v>4.4</v>
      </c>
      <c r="F10">
        <v>0.1941</v>
      </c>
      <c r="G10">
        <v>0.2809</v>
      </c>
      <c r="H10">
        <f t="shared" si="1"/>
        <v>0.06384090909090909</v>
      </c>
      <c r="I10">
        <v>5.2072</v>
      </c>
      <c r="J10">
        <v>4.2472</v>
      </c>
      <c r="K10">
        <f t="shared" si="0"/>
        <v>0.26589731151224244</v>
      </c>
      <c r="L10" t="s">
        <v>62</v>
      </c>
    </row>
    <row r="11" spans="1:12" ht="14.25">
      <c r="A11">
        <v>7</v>
      </c>
      <c r="B11" t="s">
        <v>28</v>
      </c>
      <c r="C11">
        <v>64.579</v>
      </c>
      <c r="D11">
        <v>20.5502</v>
      </c>
      <c r="E11">
        <v>0.1</v>
      </c>
      <c r="H11">
        <f t="shared" si="1"/>
        <v>0</v>
      </c>
      <c r="I11">
        <v>0.4745</v>
      </c>
      <c r="J11">
        <v>0.3245</v>
      </c>
      <c r="K11">
        <f t="shared" si="0"/>
        <v>0.023089799612655837</v>
      </c>
      <c r="L11" t="s">
        <v>29</v>
      </c>
    </row>
    <row r="12" spans="1:12" ht="14.25">
      <c r="A12">
        <v>8</v>
      </c>
      <c r="B12" t="s">
        <v>30</v>
      </c>
      <c r="C12">
        <v>98.855</v>
      </c>
      <c r="D12">
        <v>11.4663</v>
      </c>
      <c r="E12">
        <v>1.75</v>
      </c>
      <c r="F12">
        <v>0.0578</v>
      </c>
      <c r="G12">
        <v>0.0578</v>
      </c>
      <c r="H12">
        <f t="shared" si="1"/>
        <v>0.03302857142857143</v>
      </c>
      <c r="I12">
        <v>7.3193</v>
      </c>
      <c r="J12">
        <v>6.6569</v>
      </c>
      <c r="K12">
        <f t="shared" si="0"/>
        <v>0.638331458273375</v>
      </c>
      <c r="L12" t="s">
        <v>63</v>
      </c>
    </row>
    <row r="13" spans="1:12" ht="14.25">
      <c r="A13">
        <v>9</v>
      </c>
      <c r="B13" t="s">
        <v>32</v>
      </c>
      <c r="C13">
        <v>119.532</v>
      </c>
      <c r="D13">
        <v>22.2835</v>
      </c>
      <c r="E13">
        <v>5.2</v>
      </c>
      <c r="F13">
        <v>0.3145</v>
      </c>
      <c r="G13">
        <v>0.4496</v>
      </c>
      <c r="H13">
        <f t="shared" si="1"/>
        <v>0.08646153846153846</v>
      </c>
      <c r="I13">
        <v>6.5784</v>
      </c>
      <c r="J13">
        <v>5.0892</v>
      </c>
      <c r="K13">
        <f t="shared" si="0"/>
        <v>0.2952139475396594</v>
      </c>
      <c r="L13" t="s">
        <v>64</v>
      </c>
    </row>
    <row r="14" spans="1:12" ht="14.25">
      <c r="A14">
        <v>10</v>
      </c>
      <c r="B14" t="s">
        <v>34</v>
      </c>
      <c r="C14">
        <v>37</v>
      </c>
      <c r="D14">
        <v>5.61</v>
      </c>
      <c r="E14">
        <v>1.2</v>
      </c>
      <c r="F14">
        <v>0.1034</v>
      </c>
      <c r="G14">
        <v>0.1274</v>
      </c>
      <c r="H14">
        <f t="shared" si="1"/>
        <v>0.10616666666666669</v>
      </c>
      <c r="I14">
        <v>2.1043</v>
      </c>
      <c r="J14">
        <v>1.7043</v>
      </c>
      <c r="K14">
        <f t="shared" si="0"/>
        <v>0.37509803921568624</v>
      </c>
      <c r="L14" t="s">
        <v>65</v>
      </c>
    </row>
    <row r="15" spans="1:12" ht="14.25">
      <c r="A15">
        <v>11</v>
      </c>
      <c r="B15" t="s">
        <v>36</v>
      </c>
      <c r="C15">
        <v>99.253</v>
      </c>
      <c r="D15">
        <v>25.7759</v>
      </c>
      <c r="E15">
        <v>3.2</v>
      </c>
      <c r="F15">
        <v>0.2476</v>
      </c>
      <c r="G15">
        <v>0.529</v>
      </c>
      <c r="H15">
        <f t="shared" si="1"/>
        <v>0.1653125</v>
      </c>
      <c r="I15">
        <v>11.3962</v>
      </c>
      <c r="J15">
        <v>10.5962</v>
      </c>
      <c r="K15">
        <f t="shared" si="0"/>
        <v>0.442126172122021</v>
      </c>
      <c r="L15" t="s">
        <v>66</v>
      </c>
    </row>
    <row r="16" spans="1:12" ht="14.25">
      <c r="A16">
        <v>12</v>
      </c>
      <c r="B16" t="s">
        <v>38</v>
      </c>
      <c r="C16">
        <v>103.14</v>
      </c>
      <c r="D16">
        <v>21.42</v>
      </c>
      <c r="E16">
        <v>1.9</v>
      </c>
      <c r="F16">
        <v>0.1206</v>
      </c>
      <c r="G16">
        <v>0.2688</v>
      </c>
      <c r="H16">
        <f t="shared" si="1"/>
        <v>0.1414736842105263</v>
      </c>
      <c r="I16">
        <v>14.465</v>
      </c>
      <c r="J16">
        <v>12.3166</v>
      </c>
      <c r="K16">
        <f t="shared" si="0"/>
        <v>0.6753034547152194</v>
      </c>
      <c r="L16" t="s">
        <v>67</v>
      </c>
    </row>
    <row r="17" spans="1:12" ht="14.25">
      <c r="A17">
        <v>13</v>
      </c>
      <c r="B17" t="s">
        <v>40</v>
      </c>
      <c r="C17">
        <v>143</v>
      </c>
      <c r="D17">
        <v>41.92</v>
      </c>
      <c r="E17">
        <v>2.7</v>
      </c>
      <c r="F17">
        <v>0.0339</v>
      </c>
      <c r="G17">
        <v>0.0441</v>
      </c>
      <c r="H17">
        <f t="shared" si="1"/>
        <v>0.01633333333333333</v>
      </c>
      <c r="I17">
        <v>2.1881</v>
      </c>
      <c r="J17">
        <v>1.9081</v>
      </c>
      <c r="K17">
        <f t="shared" si="0"/>
        <v>0.05219704198473282</v>
      </c>
      <c r="L17" t="s">
        <v>68</v>
      </c>
    </row>
    <row r="18" spans="1:12" ht="14.25">
      <c r="A18">
        <v>14</v>
      </c>
      <c r="B18" t="s">
        <v>42</v>
      </c>
      <c r="C18">
        <v>134.308</v>
      </c>
      <c r="D18">
        <v>10.3895</v>
      </c>
      <c r="E18">
        <v>0.2712</v>
      </c>
      <c r="H18">
        <f t="shared" si="1"/>
        <v>0</v>
      </c>
      <c r="I18">
        <v>6.5603</v>
      </c>
      <c r="J18">
        <v>5.5886</v>
      </c>
      <c r="K18">
        <f t="shared" si="0"/>
        <v>0.63143558400308</v>
      </c>
      <c r="L18" t="s">
        <v>43</v>
      </c>
    </row>
    <row r="19" spans="1:12" ht="14.25">
      <c r="A19">
        <v>15</v>
      </c>
      <c r="B19" t="s">
        <v>44</v>
      </c>
      <c r="C19">
        <v>72.441</v>
      </c>
      <c r="D19">
        <v>7.968</v>
      </c>
      <c r="E19">
        <v>0.1365</v>
      </c>
      <c r="H19">
        <f t="shared" si="1"/>
        <v>0</v>
      </c>
      <c r="I19">
        <v>5.4314</v>
      </c>
      <c r="J19">
        <v>4.7521</v>
      </c>
      <c r="K19">
        <f t="shared" si="0"/>
        <v>0.6816516064257028</v>
      </c>
      <c r="L19" t="s">
        <v>43</v>
      </c>
    </row>
    <row r="20" spans="1:12" ht="14.25">
      <c r="A20">
        <v>16</v>
      </c>
      <c r="B20" t="s">
        <v>45</v>
      </c>
      <c r="C20">
        <v>80.771</v>
      </c>
      <c r="D20">
        <v>6.5763</v>
      </c>
      <c r="E20">
        <v>2.9093</v>
      </c>
      <c r="F20">
        <v>0.0403</v>
      </c>
      <c r="G20">
        <v>0.0403</v>
      </c>
      <c r="H20">
        <f t="shared" si="1"/>
        <v>0.013852129378200942</v>
      </c>
      <c r="I20">
        <v>2.4149</v>
      </c>
      <c r="J20">
        <v>2.1806</v>
      </c>
      <c r="K20">
        <f t="shared" si="0"/>
        <v>0.36721256633669386</v>
      </c>
      <c r="L20" t="s">
        <v>69</v>
      </c>
    </row>
    <row r="21" spans="1:12" ht="14.25">
      <c r="A21">
        <v>17</v>
      </c>
      <c r="B21" t="s">
        <v>47</v>
      </c>
      <c r="C21">
        <v>150.981</v>
      </c>
      <c r="D21">
        <v>11.8069</v>
      </c>
      <c r="E21">
        <v>0.08</v>
      </c>
      <c r="H21">
        <f t="shared" si="1"/>
        <v>0</v>
      </c>
      <c r="I21">
        <v>8.6806</v>
      </c>
      <c r="J21">
        <v>7.6681</v>
      </c>
      <c r="K21">
        <f t="shared" si="0"/>
        <v>0.7352141544351184</v>
      </c>
      <c r="L21" t="s">
        <v>43</v>
      </c>
    </row>
    <row r="22" spans="1:12" ht="14.25">
      <c r="A22">
        <v>18</v>
      </c>
      <c r="B22" t="s">
        <v>48</v>
      </c>
      <c r="C22">
        <v>106.672</v>
      </c>
      <c r="D22">
        <v>9.7665</v>
      </c>
      <c r="E22">
        <v>0.02</v>
      </c>
      <c r="H22">
        <f t="shared" si="1"/>
        <v>0</v>
      </c>
      <c r="I22">
        <v>6.9475</v>
      </c>
      <c r="J22">
        <v>6.1101</v>
      </c>
      <c r="K22">
        <f t="shared" si="0"/>
        <v>0.711360262120514</v>
      </c>
      <c r="L22" t="s">
        <v>43</v>
      </c>
    </row>
    <row r="23" spans="1:12" ht="14.25">
      <c r="A23">
        <v>19</v>
      </c>
      <c r="B23" t="s">
        <v>49</v>
      </c>
      <c r="C23">
        <v>120.95</v>
      </c>
      <c r="D23">
        <v>12.9941</v>
      </c>
      <c r="E23">
        <v>3.6</v>
      </c>
      <c r="F23">
        <v>0.1336</v>
      </c>
      <c r="G23">
        <v>0.1336</v>
      </c>
      <c r="H23">
        <f t="shared" si="1"/>
        <v>0.03711111111111111</v>
      </c>
      <c r="I23">
        <v>2.9592</v>
      </c>
      <c r="J23">
        <v>2.5592</v>
      </c>
      <c r="K23">
        <f t="shared" si="0"/>
        <v>0.22773412548772137</v>
      </c>
      <c r="L23" t="s">
        <v>70</v>
      </c>
    </row>
    <row r="24" spans="1:11" ht="14.25">
      <c r="A24" t="s">
        <v>51</v>
      </c>
      <c r="C24">
        <v>2075.429</v>
      </c>
      <c r="D24">
        <v>334.2987</v>
      </c>
      <c r="E24">
        <f>SUM(E5:E23)</f>
        <v>51.033600000000014</v>
      </c>
      <c r="F24">
        <f>SUM(F5:F23)</f>
        <v>3.086</v>
      </c>
      <c r="G24">
        <f>SUM(G5:G23)</f>
        <v>5.1467</v>
      </c>
      <c r="H24">
        <f t="shared" si="1"/>
        <v>0.1008492444193629</v>
      </c>
      <c r="I24">
        <f>SUM(I5:I23)</f>
        <v>117.77170000000001</v>
      </c>
      <c r="J24">
        <f>SUM(J5:J23)</f>
        <v>100.76289999999999</v>
      </c>
      <c r="K24">
        <f t="shared" si="0"/>
        <v>0.3522948189747672</v>
      </c>
    </row>
    <row r="26" spans="2:12" ht="14.25">
      <c r="B26" t="s">
        <v>52</v>
      </c>
      <c r="E26" t="s">
        <v>53</v>
      </c>
      <c r="I26" t="s">
        <v>54</v>
      </c>
      <c r="L26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F6" sqref="F6"/>
    </sheetView>
  </sheetViews>
  <sheetFormatPr defaultColWidth="9.00390625" defaultRowHeight="14.25"/>
  <sheetData>
    <row r="1" ht="14.25">
      <c r="A1" t="s">
        <v>71</v>
      </c>
    </row>
    <row r="2" ht="14.25">
      <c r="L2" t="s">
        <v>1</v>
      </c>
    </row>
    <row r="3" spans="1:12" ht="14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2" ht="14.25">
      <c r="A5">
        <v>1</v>
      </c>
      <c r="B5" t="s">
        <v>15</v>
      </c>
      <c r="C5">
        <v>123.142</v>
      </c>
      <c r="D5">
        <v>33.3565</v>
      </c>
      <c r="E5">
        <v>8.8266</v>
      </c>
      <c r="F5">
        <v>0.196</v>
      </c>
      <c r="G5">
        <v>1.2584</v>
      </c>
      <c r="H5">
        <f aca="true" t="shared" si="0" ref="H5:H24">G5/E5</f>
        <v>0.14256905263634922</v>
      </c>
      <c r="I5">
        <v>18.4316</v>
      </c>
      <c r="J5">
        <v>14.9197</v>
      </c>
      <c r="K5">
        <f aca="true" t="shared" si="1" ref="K5:K24">I5/D5</f>
        <v>0.5525639680422108</v>
      </c>
      <c r="L5" t="s">
        <v>72</v>
      </c>
    </row>
    <row r="6" spans="1:12" ht="14.25">
      <c r="A6">
        <v>2</v>
      </c>
      <c r="B6" t="s">
        <v>17</v>
      </c>
      <c r="C6">
        <v>169.063</v>
      </c>
      <c r="D6">
        <v>22.4092</v>
      </c>
      <c r="E6">
        <v>2.48</v>
      </c>
      <c r="F6">
        <v>0.0415</v>
      </c>
      <c r="G6">
        <v>0.1343</v>
      </c>
      <c r="H6">
        <f t="shared" si="0"/>
        <v>0.05415322580645161</v>
      </c>
      <c r="I6">
        <v>5.5366</v>
      </c>
      <c r="J6">
        <v>4.5149</v>
      </c>
      <c r="K6">
        <f t="shared" si="1"/>
        <v>0.24706816843082308</v>
      </c>
      <c r="L6" t="s">
        <v>73</v>
      </c>
    </row>
    <row r="7" spans="1:12" ht="14.25">
      <c r="A7">
        <v>3</v>
      </c>
      <c r="B7" t="s">
        <v>19</v>
      </c>
      <c r="C7">
        <v>67.8</v>
      </c>
      <c r="D7">
        <v>3.6783</v>
      </c>
      <c r="E7">
        <v>1.36</v>
      </c>
      <c r="F7">
        <v>0.1331</v>
      </c>
      <c r="G7">
        <v>0.1828</v>
      </c>
      <c r="H7">
        <f t="shared" si="0"/>
        <v>0.13441176470588234</v>
      </c>
      <c r="I7">
        <v>2.7847</v>
      </c>
      <c r="J7">
        <v>2.3347</v>
      </c>
      <c r="K7">
        <f t="shared" si="1"/>
        <v>0.7570616861049941</v>
      </c>
      <c r="L7" t="s">
        <v>74</v>
      </c>
    </row>
    <row r="8" spans="1:12" ht="14.25">
      <c r="A8">
        <v>4</v>
      </c>
      <c r="B8" t="s">
        <v>21</v>
      </c>
      <c r="C8" t="s">
        <v>22</v>
      </c>
      <c r="D8">
        <v>6.8307</v>
      </c>
      <c r="E8">
        <v>1.5</v>
      </c>
      <c r="F8">
        <v>0.1311</v>
      </c>
      <c r="G8">
        <v>0.3146</v>
      </c>
      <c r="H8">
        <f t="shared" si="0"/>
        <v>0.20973333333333333</v>
      </c>
      <c r="I8">
        <v>2.8643</v>
      </c>
      <c r="J8">
        <v>2.6643</v>
      </c>
      <c r="K8">
        <f t="shared" si="1"/>
        <v>0.41932744813855094</v>
      </c>
      <c r="L8" t="s">
        <v>75</v>
      </c>
    </row>
    <row r="9" spans="1:12" ht="14.25">
      <c r="A9">
        <v>5</v>
      </c>
      <c r="B9" t="s">
        <v>24</v>
      </c>
      <c r="C9">
        <v>158</v>
      </c>
      <c r="D9">
        <v>29.8</v>
      </c>
      <c r="E9">
        <v>9.4</v>
      </c>
      <c r="F9">
        <v>1.1518</v>
      </c>
      <c r="G9">
        <v>2.9786</v>
      </c>
      <c r="H9">
        <f t="shared" si="0"/>
        <v>0.3168723404255319</v>
      </c>
      <c r="I9">
        <v>7.0811</v>
      </c>
      <c r="J9">
        <v>6.2811</v>
      </c>
      <c r="K9">
        <f t="shared" si="1"/>
        <v>0.23762080536912752</v>
      </c>
      <c r="L9" t="s">
        <v>76</v>
      </c>
    </row>
    <row r="10" spans="1:12" ht="14.25">
      <c r="A10">
        <v>6</v>
      </c>
      <c r="B10" t="s">
        <v>26</v>
      </c>
      <c r="C10">
        <v>96.1</v>
      </c>
      <c r="D10">
        <v>19.5835</v>
      </c>
      <c r="E10">
        <v>4.4</v>
      </c>
      <c r="F10">
        <v>0.2863</v>
      </c>
      <c r="G10">
        <v>0.5672</v>
      </c>
      <c r="H10">
        <f t="shared" si="0"/>
        <v>0.12890909090909092</v>
      </c>
      <c r="I10">
        <v>5.4935</v>
      </c>
      <c r="J10">
        <v>4.5335</v>
      </c>
      <c r="K10">
        <f t="shared" si="1"/>
        <v>0.2805167615594761</v>
      </c>
      <c r="L10" t="s">
        <v>77</v>
      </c>
    </row>
    <row r="11" spans="1:12" ht="14.25">
      <c r="A11">
        <v>7</v>
      </c>
      <c r="B11" t="s">
        <v>28</v>
      </c>
      <c r="C11">
        <v>64.579</v>
      </c>
      <c r="D11">
        <v>20.5502</v>
      </c>
      <c r="E11">
        <v>0.1</v>
      </c>
      <c r="F11">
        <v>0.0095</v>
      </c>
      <c r="G11">
        <v>0.0095</v>
      </c>
      <c r="H11">
        <f t="shared" si="0"/>
        <v>0.09499999999999999</v>
      </c>
      <c r="I11">
        <v>0.484</v>
      </c>
      <c r="J11">
        <v>0.334</v>
      </c>
      <c r="K11">
        <f t="shared" si="1"/>
        <v>0.023552082218177926</v>
      </c>
      <c r="L11" t="s">
        <v>78</v>
      </c>
    </row>
    <row r="12" spans="1:12" ht="14.25">
      <c r="A12">
        <v>8</v>
      </c>
      <c r="B12" t="s">
        <v>30</v>
      </c>
      <c r="C12">
        <v>98.855</v>
      </c>
      <c r="D12">
        <v>11.4663</v>
      </c>
      <c r="E12">
        <v>1.75</v>
      </c>
      <c r="F12">
        <v>0.2121</v>
      </c>
      <c r="G12">
        <f>0.0578+0.2121</f>
        <v>0.26990000000000003</v>
      </c>
      <c r="H12">
        <f t="shared" si="0"/>
        <v>0.15422857142857144</v>
      </c>
      <c r="I12">
        <v>7.5314</v>
      </c>
      <c r="J12">
        <v>6.869</v>
      </c>
      <c r="K12">
        <f t="shared" si="1"/>
        <v>0.6568291427923567</v>
      </c>
      <c r="L12" t="s">
        <v>79</v>
      </c>
    </row>
    <row r="13" spans="1:12" ht="14.25">
      <c r="A13">
        <v>9</v>
      </c>
      <c r="B13" t="s">
        <v>32</v>
      </c>
      <c r="C13">
        <v>119.532</v>
      </c>
      <c r="D13">
        <v>22.2835</v>
      </c>
      <c r="E13">
        <v>5.2</v>
      </c>
      <c r="F13">
        <v>0.7502</v>
      </c>
      <c r="G13">
        <v>1.1998</v>
      </c>
      <c r="H13">
        <f t="shared" si="0"/>
        <v>0.2307307692307692</v>
      </c>
      <c r="I13">
        <v>7.3286</v>
      </c>
      <c r="J13">
        <v>5.8394</v>
      </c>
      <c r="K13">
        <f t="shared" si="1"/>
        <v>0.3288801130881594</v>
      </c>
      <c r="L13" t="s">
        <v>80</v>
      </c>
    </row>
    <row r="14" spans="1:12" ht="14.25">
      <c r="A14">
        <v>10</v>
      </c>
      <c r="B14" t="s">
        <v>34</v>
      </c>
      <c r="C14">
        <v>37</v>
      </c>
      <c r="D14">
        <v>5.61</v>
      </c>
      <c r="E14">
        <v>1.2</v>
      </c>
      <c r="F14">
        <v>0.0511</v>
      </c>
      <c r="G14">
        <v>0.1785</v>
      </c>
      <c r="H14">
        <f t="shared" si="0"/>
        <v>0.14875</v>
      </c>
      <c r="I14">
        <v>2.1554</v>
      </c>
      <c r="J14">
        <v>1.7554</v>
      </c>
      <c r="K14">
        <f t="shared" si="1"/>
        <v>0.38420677361853833</v>
      </c>
      <c r="L14" t="s">
        <v>81</v>
      </c>
    </row>
    <row r="15" spans="1:12" ht="14.25">
      <c r="A15">
        <v>11</v>
      </c>
      <c r="B15" t="s">
        <v>36</v>
      </c>
      <c r="C15">
        <v>99.253</v>
      </c>
      <c r="D15">
        <v>25.7759</v>
      </c>
      <c r="E15">
        <v>3.2</v>
      </c>
      <c r="F15">
        <v>0.2906</v>
      </c>
      <c r="G15">
        <v>0.8196</v>
      </c>
      <c r="H15">
        <f t="shared" si="0"/>
        <v>0.256125</v>
      </c>
      <c r="I15">
        <v>11.6868</v>
      </c>
      <c r="J15">
        <v>10.8868</v>
      </c>
      <c r="K15">
        <f t="shared" si="1"/>
        <v>0.45340026924375093</v>
      </c>
      <c r="L15" t="s">
        <v>82</v>
      </c>
    </row>
    <row r="16" spans="1:12" ht="14.25">
      <c r="A16">
        <v>12</v>
      </c>
      <c r="B16" t="s">
        <v>38</v>
      </c>
      <c r="C16">
        <v>103.14</v>
      </c>
      <c r="D16">
        <v>21.42</v>
      </c>
      <c r="E16">
        <v>1.9</v>
      </c>
      <c r="F16">
        <v>0.225</v>
      </c>
      <c r="G16">
        <v>0.4938</v>
      </c>
      <c r="H16">
        <f t="shared" si="0"/>
        <v>0.2598947368421053</v>
      </c>
      <c r="I16">
        <v>14.69</v>
      </c>
      <c r="J16">
        <v>12.5416</v>
      </c>
      <c r="K16">
        <f t="shared" si="1"/>
        <v>0.6858076563958916</v>
      </c>
      <c r="L16" t="s">
        <v>83</v>
      </c>
    </row>
    <row r="17" spans="1:12" ht="14.25">
      <c r="A17">
        <v>13</v>
      </c>
      <c r="B17" t="s">
        <v>40</v>
      </c>
      <c r="C17">
        <v>143</v>
      </c>
      <c r="D17">
        <v>41.92</v>
      </c>
      <c r="E17">
        <v>2.7</v>
      </c>
      <c r="F17">
        <v>0.1335</v>
      </c>
      <c r="G17">
        <v>0.1776</v>
      </c>
      <c r="H17">
        <f t="shared" si="0"/>
        <v>0.06577777777777778</v>
      </c>
      <c r="I17">
        <v>2.3216</v>
      </c>
      <c r="J17">
        <v>2.0416</v>
      </c>
      <c r="K17">
        <f t="shared" si="1"/>
        <v>0.05538167938931298</v>
      </c>
      <c r="L17" t="s">
        <v>84</v>
      </c>
    </row>
    <row r="18" spans="1:12" ht="14.25">
      <c r="A18">
        <v>14</v>
      </c>
      <c r="B18" t="s">
        <v>42</v>
      </c>
      <c r="C18">
        <v>134.308</v>
      </c>
      <c r="D18">
        <v>10.3895</v>
      </c>
      <c r="E18">
        <v>0.2712</v>
      </c>
      <c r="I18">
        <v>6.5603</v>
      </c>
      <c r="J18">
        <v>5.5886</v>
      </c>
      <c r="K18">
        <f t="shared" si="1"/>
        <v>0.63143558400308</v>
      </c>
      <c r="L18" t="s">
        <v>43</v>
      </c>
    </row>
    <row r="19" spans="1:12" ht="14.25">
      <c r="A19">
        <v>15</v>
      </c>
      <c r="B19" t="s">
        <v>44</v>
      </c>
      <c r="C19">
        <v>72.441</v>
      </c>
      <c r="D19">
        <v>7.968</v>
      </c>
      <c r="E19">
        <v>0.1365</v>
      </c>
      <c r="I19">
        <v>5.4314</v>
      </c>
      <c r="J19">
        <v>4.7521</v>
      </c>
      <c r="K19">
        <f t="shared" si="1"/>
        <v>0.6816516064257028</v>
      </c>
      <c r="L19" t="s">
        <v>43</v>
      </c>
    </row>
    <row r="20" spans="1:12" ht="14.25">
      <c r="A20">
        <v>16</v>
      </c>
      <c r="B20" t="s">
        <v>45</v>
      </c>
      <c r="C20">
        <v>80.771</v>
      </c>
      <c r="D20">
        <v>6.5763</v>
      </c>
      <c r="E20">
        <v>2.9093</v>
      </c>
      <c r="F20">
        <v>0.2053</v>
      </c>
      <c r="G20">
        <v>0.2456</v>
      </c>
      <c r="H20">
        <f t="shared" si="0"/>
        <v>0.08441893238923452</v>
      </c>
      <c r="I20">
        <v>2.6202</v>
      </c>
      <c r="J20">
        <v>2.3859</v>
      </c>
      <c r="K20">
        <f t="shared" si="1"/>
        <v>0.39843072852515854</v>
      </c>
      <c r="L20" t="s">
        <v>85</v>
      </c>
    </row>
    <row r="21" spans="1:12" ht="14.25">
      <c r="A21">
        <v>17</v>
      </c>
      <c r="B21" t="s">
        <v>47</v>
      </c>
      <c r="C21">
        <v>150.981</v>
      </c>
      <c r="D21">
        <v>11.8069</v>
      </c>
      <c r="E21">
        <v>0.08</v>
      </c>
      <c r="F21">
        <v>0.0057</v>
      </c>
      <c r="G21">
        <v>0.0057</v>
      </c>
      <c r="H21">
        <f t="shared" si="0"/>
        <v>0.07125000000000001</v>
      </c>
      <c r="I21">
        <v>8.6863</v>
      </c>
      <c r="J21">
        <v>7.6738</v>
      </c>
      <c r="K21">
        <f t="shared" si="1"/>
        <v>0.7356969229857117</v>
      </c>
      <c r="L21" t="s">
        <v>43</v>
      </c>
    </row>
    <row r="22" spans="1:12" ht="14.25">
      <c r="A22">
        <v>18</v>
      </c>
      <c r="B22" t="s">
        <v>48</v>
      </c>
      <c r="C22">
        <v>106.672</v>
      </c>
      <c r="D22">
        <v>9.7665</v>
      </c>
      <c r="E22">
        <v>0.02</v>
      </c>
      <c r="I22">
        <v>6.9475</v>
      </c>
      <c r="J22">
        <v>6.1101</v>
      </c>
      <c r="K22">
        <f t="shared" si="1"/>
        <v>0.711360262120514</v>
      </c>
      <c r="L22" t="s">
        <v>43</v>
      </c>
    </row>
    <row r="23" spans="1:12" ht="14.25">
      <c r="A23">
        <v>19</v>
      </c>
      <c r="B23" t="s">
        <v>49</v>
      </c>
      <c r="C23">
        <v>120.95</v>
      </c>
      <c r="D23">
        <v>12.9941</v>
      </c>
      <c r="E23">
        <v>3.6</v>
      </c>
      <c r="F23">
        <v>0.3565</v>
      </c>
      <c r="G23">
        <v>0.4901</v>
      </c>
      <c r="H23">
        <f t="shared" si="0"/>
        <v>0.1361388888888889</v>
      </c>
      <c r="I23">
        <v>3.3157</v>
      </c>
      <c r="J23">
        <v>2.9157</v>
      </c>
      <c r="K23">
        <f t="shared" si="1"/>
        <v>0.25516965391985597</v>
      </c>
      <c r="L23" t="s">
        <v>86</v>
      </c>
    </row>
    <row r="24" spans="1:11" ht="14.25">
      <c r="A24" t="s">
        <v>51</v>
      </c>
      <c r="C24">
        <v>2075.429</v>
      </c>
      <c r="D24">
        <v>334.2987</v>
      </c>
      <c r="E24">
        <f>SUM(E5:E23)</f>
        <v>51.033600000000014</v>
      </c>
      <c r="F24">
        <f>SUM(F5:F23)</f>
        <v>4.1793</v>
      </c>
      <c r="G24">
        <f>SUM(G5:G23)</f>
        <v>9.325999999999999</v>
      </c>
      <c r="H24">
        <f t="shared" si="0"/>
        <v>0.18274235013794826</v>
      </c>
      <c r="I24">
        <f>SUM(I5:I23)</f>
        <v>121.95100000000001</v>
      </c>
      <c r="J24">
        <f>SUM(J5:J23)</f>
        <v>104.94220000000001</v>
      </c>
      <c r="K24">
        <f t="shared" si="1"/>
        <v>0.36479651281922426</v>
      </c>
    </row>
    <row r="26" spans="2:12" ht="14.25">
      <c r="B26" t="s">
        <v>52</v>
      </c>
      <c r="E26" t="s">
        <v>53</v>
      </c>
      <c r="I26" t="s">
        <v>54</v>
      </c>
      <c r="L26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F6" sqref="F6"/>
    </sheetView>
  </sheetViews>
  <sheetFormatPr defaultColWidth="9.00390625" defaultRowHeight="14.25"/>
  <sheetData>
    <row r="1" ht="14.25">
      <c r="A1" t="s">
        <v>87</v>
      </c>
    </row>
    <row r="2" ht="14.25">
      <c r="L2" t="s">
        <v>1</v>
      </c>
    </row>
    <row r="3" spans="1:12" ht="14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2" ht="14.25">
      <c r="A5">
        <v>1</v>
      </c>
      <c r="B5" t="s">
        <v>15</v>
      </c>
      <c r="C5">
        <v>123.142</v>
      </c>
      <c r="D5">
        <v>33.3565</v>
      </c>
      <c r="E5">
        <v>8.8266</v>
      </c>
      <c r="F5">
        <v>0.3337</v>
      </c>
      <c r="G5">
        <v>1.5921</v>
      </c>
      <c r="H5">
        <f aca="true" t="shared" si="0" ref="H5:H28">G5/E5</f>
        <v>0.18037522942016182</v>
      </c>
      <c r="I5">
        <v>18.7653</v>
      </c>
      <c r="J5">
        <v>15.2534</v>
      </c>
      <c r="K5">
        <f aca="true" t="shared" si="1" ref="K5:K28">I5/D5</f>
        <v>0.5625680152294156</v>
      </c>
      <c r="L5" t="s">
        <v>88</v>
      </c>
    </row>
    <row r="6" spans="1:12" ht="14.25">
      <c r="A6">
        <v>2</v>
      </c>
      <c r="B6" t="s">
        <v>17</v>
      </c>
      <c r="C6">
        <v>169.063</v>
      </c>
      <c r="D6">
        <v>22.4092</v>
      </c>
      <c r="E6">
        <v>2.48</v>
      </c>
      <c r="F6">
        <v>0.2521</v>
      </c>
      <c r="G6">
        <v>0.3864</v>
      </c>
      <c r="H6">
        <f t="shared" si="0"/>
        <v>0.15580645161290324</v>
      </c>
      <c r="I6">
        <v>5.7887</v>
      </c>
      <c r="J6">
        <v>4.767</v>
      </c>
      <c r="K6">
        <f t="shared" si="1"/>
        <v>0.25831801224497086</v>
      </c>
      <c r="L6" t="s">
        <v>89</v>
      </c>
    </row>
    <row r="7" spans="1:12" ht="14.25">
      <c r="A7">
        <v>3</v>
      </c>
      <c r="B7" t="s">
        <v>19</v>
      </c>
      <c r="C7">
        <v>67.8</v>
      </c>
      <c r="D7">
        <v>3.6783</v>
      </c>
      <c r="E7">
        <v>1.36</v>
      </c>
      <c r="F7">
        <v>0.357</v>
      </c>
      <c r="G7">
        <v>0.5398</v>
      </c>
      <c r="H7">
        <f t="shared" si="0"/>
        <v>0.3969117647058823</v>
      </c>
      <c r="I7">
        <v>3.1417</v>
      </c>
      <c r="J7">
        <v>2.6917</v>
      </c>
      <c r="K7">
        <f t="shared" si="1"/>
        <v>0.8541173911861458</v>
      </c>
      <c r="L7" t="s">
        <v>90</v>
      </c>
    </row>
    <row r="8" spans="1:12" ht="14.25">
      <c r="A8">
        <v>4</v>
      </c>
      <c r="B8" t="s">
        <v>21</v>
      </c>
      <c r="C8" t="s">
        <v>22</v>
      </c>
      <c r="D8">
        <v>6.8307</v>
      </c>
      <c r="E8">
        <v>1.5</v>
      </c>
      <c r="F8">
        <v>0.1094</v>
      </c>
      <c r="G8">
        <v>0.424</v>
      </c>
      <c r="H8">
        <f t="shared" si="0"/>
        <v>0.2826666666666667</v>
      </c>
      <c r="I8">
        <v>2.9737</v>
      </c>
      <c r="J8">
        <v>2.7737</v>
      </c>
      <c r="K8">
        <f t="shared" si="1"/>
        <v>0.4353433762279122</v>
      </c>
      <c r="L8" t="s">
        <v>91</v>
      </c>
    </row>
    <row r="9" spans="1:13" ht="14.25">
      <c r="A9">
        <v>5</v>
      </c>
      <c r="B9" t="s">
        <v>24</v>
      </c>
      <c r="C9">
        <v>158</v>
      </c>
      <c r="D9">
        <v>29.8</v>
      </c>
      <c r="E9">
        <v>9.4</v>
      </c>
      <c r="F9">
        <v>1.5966</v>
      </c>
      <c r="G9">
        <v>4.5752</v>
      </c>
      <c r="H9">
        <f t="shared" si="0"/>
        <v>0.4867234042553191</v>
      </c>
      <c r="I9">
        <v>8.6777</v>
      </c>
      <c r="J9">
        <v>7.3777</v>
      </c>
      <c r="K9">
        <f t="shared" si="1"/>
        <v>0.2911979865771812</v>
      </c>
      <c r="L9" t="s">
        <v>92</v>
      </c>
      <c r="M9">
        <v>0.5</v>
      </c>
    </row>
    <row r="10" spans="1:12" ht="14.25">
      <c r="A10">
        <v>6</v>
      </c>
      <c r="B10" t="s">
        <v>26</v>
      </c>
      <c r="C10">
        <v>96.1</v>
      </c>
      <c r="D10">
        <v>19.5835</v>
      </c>
      <c r="E10">
        <v>4.4</v>
      </c>
      <c r="F10">
        <v>0.2895</v>
      </c>
      <c r="G10">
        <v>0.8567</v>
      </c>
      <c r="H10">
        <f t="shared" si="0"/>
        <v>0.19470454545454544</v>
      </c>
      <c r="I10">
        <v>5.783</v>
      </c>
      <c r="J10">
        <v>4.823</v>
      </c>
      <c r="K10">
        <f t="shared" si="1"/>
        <v>0.2952996144713662</v>
      </c>
      <c r="L10" t="s">
        <v>93</v>
      </c>
    </row>
    <row r="11" spans="1:12" ht="14.25">
      <c r="A11">
        <v>7</v>
      </c>
      <c r="B11" t="s">
        <v>28</v>
      </c>
      <c r="C11">
        <v>64.579</v>
      </c>
      <c r="D11">
        <v>20.5502</v>
      </c>
      <c r="E11">
        <v>0.1</v>
      </c>
      <c r="F11">
        <v>0.0033</v>
      </c>
      <c r="G11">
        <v>0.0128</v>
      </c>
      <c r="H11">
        <f t="shared" si="0"/>
        <v>0.128</v>
      </c>
      <c r="I11">
        <v>0.4873</v>
      </c>
      <c r="J11">
        <v>0.3393</v>
      </c>
      <c r="K11">
        <f t="shared" si="1"/>
        <v>0.02371266459693823</v>
      </c>
      <c r="L11" t="s">
        <v>94</v>
      </c>
    </row>
    <row r="12" spans="1:12" ht="14.25">
      <c r="A12">
        <v>8</v>
      </c>
      <c r="B12" t="s">
        <v>30</v>
      </c>
      <c r="C12">
        <v>98.855</v>
      </c>
      <c r="D12">
        <v>11.4663</v>
      </c>
      <c r="E12">
        <v>1.75</v>
      </c>
      <c r="F12">
        <v>0.3615</v>
      </c>
      <c r="G12">
        <v>0.6314</v>
      </c>
      <c r="H12">
        <f t="shared" si="0"/>
        <v>0.36079999999999995</v>
      </c>
      <c r="I12">
        <v>7.8929</v>
      </c>
      <c r="J12">
        <v>7.2305</v>
      </c>
      <c r="K12">
        <f t="shared" si="1"/>
        <v>0.688356313719334</v>
      </c>
      <c r="L12" t="s">
        <v>95</v>
      </c>
    </row>
    <row r="13" spans="1:13" ht="14.25">
      <c r="A13">
        <v>9</v>
      </c>
      <c r="B13" t="s">
        <v>32</v>
      </c>
      <c r="C13">
        <v>119.532</v>
      </c>
      <c r="D13">
        <v>22.2835</v>
      </c>
      <c r="E13">
        <v>5.2</v>
      </c>
      <c r="F13">
        <v>1.0699</v>
      </c>
      <c r="G13">
        <v>2.2697</v>
      </c>
      <c r="H13">
        <f t="shared" si="0"/>
        <v>0.43648076923076917</v>
      </c>
      <c r="I13">
        <v>8.3985</v>
      </c>
      <c r="J13">
        <v>6.6093</v>
      </c>
      <c r="K13">
        <f t="shared" si="1"/>
        <v>0.37689321695424866</v>
      </c>
      <c r="L13" t="s">
        <v>96</v>
      </c>
      <c r="M13">
        <v>0.3</v>
      </c>
    </row>
    <row r="14" spans="1:12" ht="14.25">
      <c r="A14">
        <v>10</v>
      </c>
      <c r="B14" t="s">
        <v>34</v>
      </c>
      <c r="C14">
        <v>37</v>
      </c>
      <c r="D14">
        <v>5.61</v>
      </c>
      <c r="E14">
        <v>1.2</v>
      </c>
      <c r="F14">
        <v>0.0452</v>
      </c>
      <c r="G14">
        <v>0.2237</v>
      </c>
      <c r="H14">
        <f t="shared" si="0"/>
        <v>0.18641666666666667</v>
      </c>
      <c r="I14">
        <v>2.2006</v>
      </c>
      <c r="J14">
        <v>1.8006</v>
      </c>
      <c r="K14">
        <f t="shared" si="1"/>
        <v>0.3922638146167558</v>
      </c>
      <c r="L14" t="s">
        <v>97</v>
      </c>
    </row>
    <row r="15" spans="1:12" ht="14.25">
      <c r="A15">
        <v>11</v>
      </c>
      <c r="B15" t="s">
        <v>36</v>
      </c>
      <c r="C15">
        <v>99.253</v>
      </c>
      <c r="D15">
        <v>25.7759</v>
      </c>
      <c r="E15">
        <v>3.2</v>
      </c>
      <c r="F15">
        <v>0.3329</v>
      </c>
      <c r="G15">
        <v>1.1525</v>
      </c>
      <c r="H15">
        <f t="shared" si="0"/>
        <v>0.36015625</v>
      </c>
      <c r="I15">
        <v>12.0197</v>
      </c>
      <c r="J15">
        <v>11.2197</v>
      </c>
      <c r="K15">
        <f t="shared" si="1"/>
        <v>0.4663154341846454</v>
      </c>
      <c r="L15" t="s">
        <v>98</v>
      </c>
    </row>
    <row r="16" spans="1:12" ht="14.25">
      <c r="A16">
        <v>12</v>
      </c>
      <c r="B16" t="s">
        <v>38</v>
      </c>
      <c r="C16">
        <v>103.14</v>
      </c>
      <c r="D16">
        <v>21.42</v>
      </c>
      <c r="E16">
        <v>1.9</v>
      </c>
      <c r="F16">
        <v>0.0794</v>
      </c>
      <c r="G16">
        <v>0.5732</v>
      </c>
      <c r="H16">
        <f t="shared" si="0"/>
        <v>0.30168421052631583</v>
      </c>
      <c r="I16">
        <v>14.7694</v>
      </c>
      <c r="J16">
        <v>12.621</v>
      </c>
      <c r="K16">
        <f t="shared" si="1"/>
        <v>0.6895144724556488</v>
      </c>
      <c r="L16" t="s">
        <v>99</v>
      </c>
    </row>
    <row r="17" spans="1:12" ht="14.25">
      <c r="A17">
        <v>13</v>
      </c>
      <c r="B17" t="s">
        <v>40</v>
      </c>
      <c r="C17">
        <v>143</v>
      </c>
      <c r="D17">
        <v>41.92</v>
      </c>
      <c r="E17">
        <v>2.7</v>
      </c>
      <c r="F17">
        <v>0.0741</v>
      </c>
      <c r="G17">
        <v>0.2517</v>
      </c>
      <c r="H17">
        <f t="shared" si="0"/>
        <v>0.0932222222222222</v>
      </c>
      <c r="I17">
        <v>2.3957</v>
      </c>
      <c r="J17">
        <v>2.1157</v>
      </c>
      <c r="K17">
        <f t="shared" si="1"/>
        <v>0.0571493320610687</v>
      </c>
      <c r="L17" t="s">
        <v>100</v>
      </c>
    </row>
    <row r="18" spans="1:12" ht="14.25">
      <c r="A18">
        <v>14</v>
      </c>
      <c r="B18" t="s">
        <v>42</v>
      </c>
      <c r="C18">
        <v>134.308</v>
      </c>
      <c r="D18">
        <v>10.3895</v>
      </c>
      <c r="E18">
        <v>0.2712</v>
      </c>
      <c r="F18">
        <v>0.0115</v>
      </c>
      <c r="G18">
        <v>0.0115</v>
      </c>
      <c r="H18">
        <f t="shared" si="0"/>
        <v>0.042404129793510326</v>
      </c>
      <c r="I18">
        <v>6.5718</v>
      </c>
      <c r="J18">
        <v>5.6001</v>
      </c>
      <c r="K18">
        <f t="shared" si="1"/>
        <v>0.6325424707637518</v>
      </c>
      <c r="L18" t="s">
        <v>101</v>
      </c>
    </row>
    <row r="19" spans="1:12" ht="14.25">
      <c r="A19">
        <v>15</v>
      </c>
      <c r="B19" t="s">
        <v>44</v>
      </c>
      <c r="C19">
        <v>72.441</v>
      </c>
      <c r="D19">
        <v>7.968</v>
      </c>
      <c r="E19">
        <v>0.1365</v>
      </c>
      <c r="I19">
        <v>5.4314</v>
      </c>
      <c r="J19">
        <v>4.7521</v>
      </c>
      <c r="K19">
        <f t="shared" si="1"/>
        <v>0.6816516064257028</v>
      </c>
      <c r="L19" t="s">
        <v>43</v>
      </c>
    </row>
    <row r="20" spans="1:12" ht="14.25">
      <c r="A20">
        <v>16</v>
      </c>
      <c r="B20" t="s">
        <v>45</v>
      </c>
      <c r="C20">
        <v>80.771</v>
      </c>
      <c r="D20">
        <v>6.5763</v>
      </c>
      <c r="E20">
        <v>2.9093</v>
      </c>
      <c r="F20">
        <v>0.1805</v>
      </c>
      <c r="G20">
        <v>0.4271</v>
      </c>
      <c r="H20">
        <f t="shared" si="0"/>
        <v>0.14680507338535043</v>
      </c>
      <c r="I20">
        <v>2.8017</v>
      </c>
      <c r="J20">
        <v>2.5674</v>
      </c>
      <c r="K20">
        <f t="shared" si="1"/>
        <v>0.4260298344053647</v>
      </c>
      <c r="L20" t="s">
        <v>102</v>
      </c>
    </row>
    <row r="21" spans="1:12" ht="14.25">
      <c r="A21">
        <v>17</v>
      </c>
      <c r="B21" t="s">
        <v>47</v>
      </c>
      <c r="C21">
        <v>150.981</v>
      </c>
      <c r="D21">
        <v>11.8069</v>
      </c>
      <c r="E21">
        <v>0.08</v>
      </c>
      <c r="F21">
        <v>0.0216</v>
      </c>
      <c r="G21">
        <v>0.0273</v>
      </c>
      <c r="H21">
        <f t="shared" si="0"/>
        <v>0.34125</v>
      </c>
      <c r="I21">
        <v>8.7079</v>
      </c>
      <c r="J21">
        <v>7.6954</v>
      </c>
      <c r="K21">
        <f t="shared" si="1"/>
        <v>0.7375263617037495</v>
      </c>
      <c r="L21" t="s">
        <v>103</v>
      </c>
    </row>
    <row r="22" spans="1:12" ht="14.25">
      <c r="A22">
        <v>18</v>
      </c>
      <c r="B22" t="s">
        <v>48</v>
      </c>
      <c r="C22">
        <v>106.672</v>
      </c>
      <c r="D22">
        <v>9.7665</v>
      </c>
      <c r="E22">
        <v>0.02</v>
      </c>
      <c r="I22">
        <v>6.9475</v>
      </c>
      <c r="J22">
        <v>6.1101</v>
      </c>
      <c r="K22">
        <f t="shared" si="1"/>
        <v>0.711360262120514</v>
      </c>
      <c r="L22" t="s">
        <v>43</v>
      </c>
    </row>
    <row r="23" spans="1:13" ht="14.25">
      <c r="A23">
        <v>19</v>
      </c>
      <c r="B23" t="s">
        <v>49</v>
      </c>
      <c r="C23">
        <v>120.95</v>
      </c>
      <c r="D23">
        <v>12.9941</v>
      </c>
      <c r="E23">
        <v>3.6</v>
      </c>
      <c r="F23">
        <v>0.4916</v>
      </c>
      <c r="G23">
        <v>0.9817</v>
      </c>
      <c r="H23">
        <f>G23/E23</f>
        <v>0.27269444444444446</v>
      </c>
      <c r="I23">
        <v>3.8073</v>
      </c>
      <c r="J23">
        <v>3.3073</v>
      </c>
      <c r="K23">
        <f t="shared" si="1"/>
        <v>0.2930022086947153</v>
      </c>
      <c r="L23" t="s">
        <v>104</v>
      </c>
      <c r="M23">
        <v>0.1</v>
      </c>
    </row>
    <row r="24" spans="1:12" ht="14.25">
      <c r="A24">
        <v>20</v>
      </c>
      <c r="B24" t="s">
        <v>105</v>
      </c>
      <c r="C24">
        <v>8.003</v>
      </c>
      <c r="D24">
        <v>4.1623</v>
      </c>
      <c r="F24">
        <v>0.324</v>
      </c>
      <c r="G24">
        <v>0.324</v>
      </c>
      <c r="I24">
        <v>0.324</v>
      </c>
      <c r="J24">
        <v>0.324</v>
      </c>
      <c r="K24">
        <f t="shared" si="1"/>
        <v>0.07784157797371645</v>
      </c>
      <c r="L24" t="s">
        <v>106</v>
      </c>
    </row>
    <row r="25" spans="1:12" ht="14.25">
      <c r="A25">
        <v>21</v>
      </c>
      <c r="B25" t="s">
        <v>107</v>
      </c>
      <c r="C25">
        <v>51.962</v>
      </c>
      <c r="D25">
        <v>5.1529</v>
      </c>
      <c r="F25">
        <v>0.597</v>
      </c>
      <c r="G25">
        <v>0.597</v>
      </c>
      <c r="I25">
        <v>0.597</v>
      </c>
      <c r="J25">
        <v>0.597</v>
      </c>
      <c r="K25">
        <f t="shared" si="1"/>
        <v>0.11585709018222748</v>
      </c>
      <c r="L25" t="s">
        <v>108</v>
      </c>
    </row>
    <row r="26" spans="1:12" ht="14.25">
      <c r="A26">
        <v>22</v>
      </c>
      <c r="B26" t="s">
        <v>109</v>
      </c>
      <c r="C26">
        <v>109.617</v>
      </c>
      <c r="D26">
        <v>10.9462</v>
      </c>
      <c r="F26">
        <v>1.4267</v>
      </c>
      <c r="G26">
        <v>1.4267</v>
      </c>
      <c r="I26">
        <v>1.4267</v>
      </c>
      <c r="J26">
        <v>1.4267</v>
      </c>
      <c r="K26">
        <f t="shared" si="1"/>
        <v>0.13033746871060278</v>
      </c>
      <c r="L26" t="s">
        <v>110</v>
      </c>
    </row>
    <row r="27" spans="1:12" ht="14.25">
      <c r="A27">
        <v>23</v>
      </c>
      <c r="B27" t="s">
        <v>111</v>
      </c>
      <c r="C27">
        <v>37.72</v>
      </c>
      <c r="D27">
        <v>3.96</v>
      </c>
      <c r="F27">
        <v>0.3083</v>
      </c>
      <c r="G27">
        <v>0.3083</v>
      </c>
      <c r="I27">
        <v>0.3083</v>
      </c>
      <c r="J27">
        <v>0.3083</v>
      </c>
      <c r="K27">
        <f t="shared" si="1"/>
        <v>0.07785353535353536</v>
      </c>
      <c r="L27" t="s">
        <v>112</v>
      </c>
    </row>
    <row r="28" spans="1:11" ht="14.25">
      <c r="A28" t="s">
        <v>51</v>
      </c>
      <c r="C28">
        <v>2161.249</v>
      </c>
      <c r="D28">
        <f>SUM(D5:D27)</f>
        <v>348.4068</v>
      </c>
      <c r="E28">
        <f>SUM(E5:E27)</f>
        <v>51.033600000000014</v>
      </c>
      <c r="F28">
        <f>SUM(F5:F27)</f>
        <v>8.265799999999999</v>
      </c>
      <c r="G28">
        <f>SUM(G5:G27)</f>
        <v>17.592799999999997</v>
      </c>
      <c r="H28">
        <f t="shared" si="0"/>
        <v>0.3447297466766991</v>
      </c>
      <c r="I28">
        <f>SUM(I5:I27)</f>
        <v>130.2178</v>
      </c>
      <c r="J28">
        <f>SUM(J5:J27)</f>
        <v>112.31099999999999</v>
      </c>
      <c r="K28">
        <f t="shared" si="1"/>
        <v>0.37375217705280156</v>
      </c>
    </row>
    <row r="30" spans="2:12" ht="14.25">
      <c r="B30" t="s">
        <v>52</v>
      </c>
      <c r="E30" t="s">
        <v>53</v>
      </c>
      <c r="I30" t="s">
        <v>54</v>
      </c>
      <c r="L30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J6" sqref="J6"/>
    </sheetView>
  </sheetViews>
  <sheetFormatPr defaultColWidth="9.00390625" defaultRowHeight="14.25"/>
  <sheetData>
    <row r="1" ht="14.25">
      <c r="A1" t="s">
        <v>113</v>
      </c>
    </row>
    <row r="2" ht="14.25">
      <c r="L2" t="s">
        <v>1</v>
      </c>
    </row>
    <row r="3" spans="1:13" ht="14.2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/>
      <c r="K3" s="13" t="s">
        <v>11</v>
      </c>
      <c r="L3" s="13" t="s">
        <v>12</v>
      </c>
      <c r="M3" s="13"/>
    </row>
    <row r="4" spans="1:13" ht="14.25">
      <c r="A4" s="13"/>
      <c r="B4" s="13"/>
      <c r="C4" s="13"/>
      <c r="D4" s="13"/>
      <c r="E4" s="13"/>
      <c r="F4" s="13"/>
      <c r="G4" s="13"/>
      <c r="H4" s="13"/>
      <c r="I4" s="13" t="s">
        <v>13</v>
      </c>
      <c r="J4" s="13" t="s">
        <v>14</v>
      </c>
      <c r="K4" s="13"/>
      <c r="L4" s="13"/>
      <c r="M4" s="13"/>
    </row>
    <row r="5" spans="1:13" ht="14.25">
      <c r="A5" s="13">
        <v>1</v>
      </c>
      <c r="B5" s="13" t="s">
        <v>15</v>
      </c>
      <c r="C5" s="13">
        <v>123.142</v>
      </c>
      <c r="D5" s="13">
        <v>33.3565</v>
      </c>
      <c r="E5" s="13">
        <v>8.8266</v>
      </c>
      <c r="F5" s="13">
        <v>0.4832</v>
      </c>
      <c r="G5" s="13">
        <v>2.0753</v>
      </c>
      <c r="H5" s="13">
        <f aca="true" t="shared" si="0" ref="H5:H28">G5/E5</f>
        <v>0.23511884530849933</v>
      </c>
      <c r="I5" s="13">
        <v>19.2485</v>
      </c>
      <c r="J5" s="13">
        <v>15.7366</v>
      </c>
      <c r="K5" s="13">
        <f aca="true" t="shared" si="1" ref="K5:K28">I5/D5</f>
        <v>0.5770539475064831</v>
      </c>
      <c r="L5" s="13" t="s">
        <v>114</v>
      </c>
      <c r="M5" s="13"/>
    </row>
    <row r="6" spans="1:13" ht="14.25">
      <c r="A6" s="13">
        <v>2</v>
      </c>
      <c r="B6" s="13" t="s">
        <v>17</v>
      </c>
      <c r="C6" s="13">
        <v>169.063</v>
      </c>
      <c r="D6" s="13">
        <v>22.4092</v>
      </c>
      <c r="E6" s="13">
        <v>2.48</v>
      </c>
      <c r="F6" s="13">
        <v>0.5448</v>
      </c>
      <c r="G6" s="13">
        <v>0.9312</v>
      </c>
      <c r="H6" s="13">
        <f t="shared" si="0"/>
        <v>0.37548387096774194</v>
      </c>
      <c r="I6" s="13">
        <v>6.3335</v>
      </c>
      <c r="J6" s="13">
        <v>5.3118</v>
      </c>
      <c r="K6" s="13">
        <f t="shared" si="1"/>
        <v>0.28262945575924175</v>
      </c>
      <c r="L6" s="13" t="s">
        <v>115</v>
      </c>
      <c r="M6" s="13"/>
    </row>
    <row r="7" spans="1:13" ht="14.25">
      <c r="A7" s="13">
        <v>3</v>
      </c>
      <c r="B7" s="13" t="s">
        <v>19</v>
      </c>
      <c r="C7" s="13">
        <v>67.8</v>
      </c>
      <c r="D7" s="13">
        <v>3.6783</v>
      </c>
      <c r="E7" s="13">
        <v>1.36</v>
      </c>
      <c r="F7" s="13">
        <v>0.1291</v>
      </c>
      <c r="G7" s="13">
        <v>0.6689</v>
      </c>
      <c r="H7" s="13">
        <f t="shared" si="0"/>
        <v>0.49183823529411763</v>
      </c>
      <c r="I7" s="13">
        <v>3.2708</v>
      </c>
      <c r="J7" s="13">
        <v>2.8208</v>
      </c>
      <c r="K7" s="13">
        <f t="shared" si="1"/>
        <v>0.8892151265530271</v>
      </c>
      <c r="L7" s="13" t="s">
        <v>116</v>
      </c>
      <c r="M7" s="13"/>
    </row>
    <row r="8" spans="1:13" ht="14.25">
      <c r="A8" s="13">
        <v>4</v>
      </c>
      <c r="B8" s="13" t="s">
        <v>21</v>
      </c>
      <c r="C8" s="13" t="s">
        <v>22</v>
      </c>
      <c r="D8" s="13">
        <v>6.8307</v>
      </c>
      <c r="E8" s="13">
        <v>1.5</v>
      </c>
      <c r="F8" s="13">
        <v>0.0899</v>
      </c>
      <c r="G8" s="13">
        <v>0.5139</v>
      </c>
      <c r="H8" s="13">
        <f t="shared" si="0"/>
        <v>0.3426</v>
      </c>
      <c r="I8" s="13">
        <v>3.0636</v>
      </c>
      <c r="J8" s="13">
        <v>2.8636</v>
      </c>
      <c r="K8" s="13">
        <f t="shared" si="1"/>
        <v>0.4485045456541789</v>
      </c>
      <c r="L8" s="13" t="s">
        <v>117</v>
      </c>
      <c r="M8" s="13"/>
    </row>
    <row r="9" spans="1:13" ht="14.25">
      <c r="A9" s="13">
        <v>5</v>
      </c>
      <c r="B9" s="13" t="s">
        <v>24</v>
      </c>
      <c r="C9" s="13">
        <v>158</v>
      </c>
      <c r="D9" s="13">
        <v>29.8</v>
      </c>
      <c r="E9" s="13">
        <v>9.4</v>
      </c>
      <c r="F9" s="13">
        <v>0.9148</v>
      </c>
      <c r="G9" s="13">
        <v>5.49</v>
      </c>
      <c r="H9" s="13">
        <f t="shared" si="0"/>
        <v>0.5840425531914893</v>
      </c>
      <c r="I9" s="13">
        <v>9.5925</v>
      </c>
      <c r="J9" s="13">
        <v>8.2925</v>
      </c>
      <c r="K9" s="13">
        <f t="shared" si="1"/>
        <v>0.3218959731543624</v>
      </c>
      <c r="L9" s="13" t="s">
        <v>118</v>
      </c>
      <c r="M9" s="13"/>
    </row>
    <row r="10" spans="1:13" ht="14.25">
      <c r="A10" s="13">
        <v>6</v>
      </c>
      <c r="B10" s="13" t="s">
        <v>26</v>
      </c>
      <c r="C10" s="13">
        <v>96.1</v>
      </c>
      <c r="D10" s="13">
        <v>19.5835</v>
      </c>
      <c r="E10" s="13">
        <v>4.4</v>
      </c>
      <c r="F10" s="13">
        <v>0.2729</v>
      </c>
      <c r="G10" s="13">
        <v>1.1296</v>
      </c>
      <c r="H10" s="13">
        <f t="shared" si="0"/>
        <v>0.2567272727272727</v>
      </c>
      <c r="I10" s="13">
        <v>6.0559</v>
      </c>
      <c r="J10" s="13">
        <v>5.0959</v>
      </c>
      <c r="K10" s="13">
        <f t="shared" si="1"/>
        <v>0.3092348150228509</v>
      </c>
      <c r="L10" s="13" t="s">
        <v>119</v>
      </c>
      <c r="M10" s="13"/>
    </row>
    <row r="11" spans="1:13" ht="14.25">
      <c r="A11" s="13">
        <v>7</v>
      </c>
      <c r="B11" s="13" t="s">
        <v>28</v>
      </c>
      <c r="C11" s="13">
        <v>64.579</v>
      </c>
      <c r="D11" s="13">
        <v>20.5502</v>
      </c>
      <c r="E11" s="13">
        <v>0.1</v>
      </c>
      <c r="F11" s="13">
        <v>0.0179</v>
      </c>
      <c r="G11" s="13">
        <v>0.0307</v>
      </c>
      <c r="H11" s="13">
        <f t="shared" si="0"/>
        <v>0.307</v>
      </c>
      <c r="I11" s="13">
        <v>0.5052</v>
      </c>
      <c r="J11" s="13">
        <v>0.3572</v>
      </c>
      <c r="K11" s="13">
        <f t="shared" si="1"/>
        <v>0.024583702348395634</v>
      </c>
      <c r="L11" s="13" t="s">
        <v>120</v>
      </c>
      <c r="M11" s="13"/>
    </row>
    <row r="12" spans="1:13" ht="14.25">
      <c r="A12" s="13">
        <v>8</v>
      </c>
      <c r="B12" s="13" t="s">
        <v>30</v>
      </c>
      <c r="C12" s="13">
        <v>98.855</v>
      </c>
      <c r="D12" s="13">
        <v>11.4663</v>
      </c>
      <c r="E12" s="13">
        <v>1.75</v>
      </c>
      <c r="F12" s="13">
        <v>0.58</v>
      </c>
      <c r="G12" s="13">
        <v>1.2114</v>
      </c>
      <c r="H12" s="13">
        <f t="shared" si="0"/>
        <v>0.6922285714285714</v>
      </c>
      <c r="I12" s="13">
        <v>8.4729</v>
      </c>
      <c r="J12" s="13">
        <v>7.8105</v>
      </c>
      <c r="K12" s="13">
        <f t="shared" si="1"/>
        <v>0.7389393265482326</v>
      </c>
      <c r="L12" s="13" t="s">
        <v>121</v>
      </c>
      <c r="M12" s="13"/>
    </row>
    <row r="13" spans="1:13" ht="14.25">
      <c r="A13" s="13">
        <v>9</v>
      </c>
      <c r="B13" s="13" t="s">
        <v>32</v>
      </c>
      <c r="C13" s="13">
        <v>119.532</v>
      </c>
      <c r="D13" s="13">
        <v>22.2835</v>
      </c>
      <c r="E13" s="13">
        <v>5.2</v>
      </c>
      <c r="F13" s="13">
        <v>0.172</v>
      </c>
      <c r="G13" s="13">
        <v>2.4417</v>
      </c>
      <c r="H13" s="13">
        <f t="shared" si="0"/>
        <v>0.4695576923076923</v>
      </c>
      <c r="I13" s="13">
        <v>8.5705</v>
      </c>
      <c r="J13" s="13">
        <v>6.7813</v>
      </c>
      <c r="K13" s="13">
        <f t="shared" si="1"/>
        <v>0.38461193259586685</v>
      </c>
      <c r="L13" s="13" t="s">
        <v>122</v>
      </c>
      <c r="M13" s="13"/>
    </row>
    <row r="14" spans="1:13" ht="14.25">
      <c r="A14" s="13">
        <v>10</v>
      </c>
      <c r="B14" s="13" t="s">
        <v>34</v>
      </c>
      <c r="C14" s="13">
        <v>37</v>
      </c>
      <c r="D14" s="13">
        <v>5.61</v>
      </c>
      <c r="E14" s="13">
        <v>1.2</v>
      </c>
      <c r="F14" s="13">
        <v>0.0509</v>
      </c>
      <c r="G14" s="13">
        <v>0.2746</v>
      </c>
      <c r="H14" s="13">
        <f t="shared" si="0"/>
        <v>0.22883333333333336</v>
      </c>
      <c r="I14" s="13">
        <v>2.2515</v>
      </c>
      <c r="J14" s="13">
        <v>1.8515</v>
      </c>
      <c r="K14" s="13">
        <f t="shared" si="1"/>
        <v>0.4013368983957219</v>
      </c>
      <c r="L14" s="13" t="s">
        <v>123</v>
      </c>
      <c r="M14" s="13"/>
    </row>
    <row r="15" spans="1:13" ht="14.25">
      <c r="A15" s="13">
        <v>11</v>
      </c>
      <c r="B15" s="13" t="s">
        <v>36</v>
      </c>
      <c r="C15" s="13">
        <v>99.253</v>
      </c>
      <c r="D15" s="13">
        <v>25.7759</v>
      </c>
      <c r="E15" s="13">
        <v>3.2</v>
      </c>
      <c r="F15" s="13">
        <v>0.4803</v>
      </c>
      <c r="G15" s="13">
        <v>1.6328</v>
      </c>
      <c r="H15" s="13">
        <f t="shared" si="0"/>
        <v>0.51025</v>
      </c>
      <c r="I15" s="13">
        <v>12.5</v>
      </c>
      <c r="J15" s="13">
        <v>11.4</v>
      </c>
      <c r="K15" s="13">
        <f t="shared" si="1"/>
        <v>0.48494911913842</v>
      </c>
      <c r="L15" s="13" t="s">
        <v>124</v>
      </c>
      <c r="M15" s="13">
        <v>0.3</v>
      </c>
    </row>
    <row r="16" spans="1:13" ht="14.25">
      <c r="A16" s="13">
        <v>12</v>
      </c>
      <c r="B16" s="13" t="s">
        <v>38</v>
      </c>
      <c r="C16" s="13">
        <v>103.14</v>
      </c>
      <c r="D16" s="13">
        <v>21.42</v>
      </c>
      <c r="E16" s="13">
        <v>1.9</v>
      </c>
      <c r="F16" s="13">
        <v>0.1803</v>
      </c>
      <c r="G16" s="13">
        <v>0.7535</v>
      </c>
      <c r="H16" s="13">
        <f t="shared" si="0"/>
        <v>0.39657894736842103</v>
      </c>
      <c r="I16" s="13">
        <v>14.9497</v>
      </c>
      <c r="J16" s="13">
        <v>12.8013</v>
      </c>
      <c r="K16" s="13">
        <f t="shared" si="1"/>
        <v>0.6979318394024275</v>
      </c>
      <c r="L16" s="13" t="s">
        <v>125</v>
      </c>
      <c r="M16" s="13"/>
    </row>
    <row r="17" spans="1:13" ht="14.25">
      <c r="A17" s="13">
        <v>13</v>
      </c>
      <c r="B17" s="13" t="s">
        <v>40</v>
      </c>
      <c r="C17" s="13">
        <v>143</v>
      </c>
      <c r="D17" s="13">
        <v>41.92</v>
      </c>
      <c r="E17" s="13">
        <v>2.7</v>
      </c>
      <c r="F17" s="13">
        <v>0.6482</v>
      </c>
      <c r="G17" s="13">
        <v>0.8999</v>
      </c>
      <c r="H17" s="13">
        <f t="shared" si="0"/>
        <v>0.3332962962962963</v>
      </c>
      <c r="I17" s="13">
        <v>3.0439</v>
      </c>
      <c r="J17" s="13">
        <v>2.3719</v>
      </c>
      <c r="K17" s="13">
        <f t="shared" si="1"/>
        <v>0.07261211832061068</v>
      </c>
      <c r="L17" s="13" t="s">
        <v>126</v>
      </c>
      <c r="M17" s="13">
        <v>0.392</v>
      </c>
    </row>
    <row r="18" spans="1:13" ht="14.25">
      <c r="A18" s="13">
        <v>14</v>
      </c>
      <c r="B18" s="13" t="s">
        <v>42</v>
      </c>
      <c r="C18" s="13">
        <v>134.308</v>
      </c>
      <c r="D18" s="13">
        <v>10.3895</v>
      </c>
      <c r="E18" s="13">
        <v>0.2712</v>
      </c>
      <c r="F18" s="13">
        <v>0.04</v>
      </c>
      <c r="G18" s="13">
        <v>0.0515</v>
      </c>
      <c r="H18" s="13">
        <f t="shared" si="0"/>
        <v>0.1898967551622419</v>
      </c>
      <c r="I18" s="13">
        <v>6.6118</v>
      </c>
      <c r="J18" s="13">
        <v>5.6401</v>
      </c>
      <c r="K18" s="13">
        <f t="shared" si="1"/>
        <v>0.6363925116704364</v>
      </c>
      <c r="L18" s="13" t="s">
        <v>101</v>
      </c>
      <c r="M18" s="13"/>
    </row>
    <row r="19" spans="1:13" ht="14.25">
      <c r="A19" s="13">
        <v>15</v>
      </c>
      <c r="B19" s="13" t="s">
        <v>44</v>
      </c>
      <c r="C19" s="13">
        <v>72.441</v>
      </c>
      <c r="D19" s="13">
        <v>7.968</v>
      </c>
      <c r="E19" s="13">
        <v>0.1365</v>
      </c>
      <c r="F19" s="13"/>
      <c r="G19" s="13"/>
      <c r="H19" s="13">
        <f t="shared" si="0"/>
        <v>0</v>
      </c>
      <c r="I19" s="13">
        <v>5.4314</v>
      </c>
      <c r="J19" s="13">
        <v>4.7521</v>
      </c>
      <c r="K19" s="13">
        <f t="shared" si="1"/>
        <v>0.6816516064257028</v>
      </c>
      <c r="L19" s="13" t="s">
        <v>43</v>
      </c>
      <c r="M19" s="13"/>
    </row>
    <row r="20" spans="1:13" ht="14.25">
      <c r="A20" s="13">
        <v>16</v>
      </c>
      <c r="B20" s="13" t="s">
        <v>45</v>
      </c>
      <c r="C20" s="13">
        <v>80.771</v>
      </c>
      <c r="D20" s="13">
        <v>6.5763</v>
      </c>
      <c r="E20" s="13">
        <v>2.9093</v>
      </c>
      <c r="F20" s="13">
        <v>0.8058</v>
      </c>
      <c r="G20" s="13">
        <v>1.2329</v>
      </c>
      <c r="H20" s="13">
        <f t="shared" si="0"/>
        <v>0.42377891589042044</v>
      </c>
      <c r="I20" s="13">
        <v>3.6075</v>
      </c>
      <c r="J20" s="13">
        <v>3.0732</v>
      </c>
      <c r="K20" s="13">
        <f t="shared" si="1"/>
        <v>0.5485607408421149</v>
      </c>
      <c r="L20" s="13" t="s">
        <v>127</v>
      </c>
      <c r="M20" s="13">
        <v>0.3</v>
      </c>
    </row>
    <row r="21" spans="1:13" ht="14.25">
      <c r="A21" s="13">
        <v>17</v>
      </c>
      <c r="B21" s="13" t="s">
        <v>47</v>
      </c>
      <c r="C21" s="13">
        <v>150.981</v>
      </c>
      <c r="D21" s="13">
        <v>11.8069</v>
      </c>
      <c r="E21" s="13">
        <v>0.08</v>
      </c>
      <c r="F21" s="13">
        <v>0.0208</v>
      </c>
      <c r="G21" s="13">
        <v>0.0481</v>
      </c>
      <c r="H21" s="13">
        <f t="shared" si="0"/>
        <v>0.60125</v>
      </c>
      <c r="I21" s="13">
        <v>8.7287</v>
      </c>
      <c r="J21" s="13">
        <v>7.7162</v>
      </c>
      <c r="K21" s="13">
        <f t="shared" si="1"/>
        <v>0.7392880434322303</v>
      </c>
      <c r="L21" s="13" t="s">
        <v>103</v>
      </c>
      <c r="M21" s="13"/>
    </row>
    <row r="22" spans="1:13" ht="14.25">
      <c r="A22" s="13">
        <v>18</v>
      </c>
      <c r="B22" s="13" t="s">
        <v>48</v>
      </c>
      <c r="C22" s="13">
        <v>106.672</v>
      </c>
      <c r="D22" s="13">
        <v>9.7665</v>
      </c>
      <c r="E22" s="13">
        <v>0.02</v>
      </c>
      <c r="F22" s="13"/>
      <c r="G22" s="13"/>
      <c r="H22" s="13">
        <f t="shared" si="0"/>
        <v>0</v>
      </c>
      <c r="I22" s="13">
        <v>6.9475</v>
      </c>
      <c r="J22" s="13">
        <v>6.1101</v>
      </c>
      <c r="K22" s="13">
        <f t="shared" si="1"/>
        <v>0.711360262120514</v>
      </c>
      <c r="L22" s="13" t="s">
        <v>43</v>
      </c>
      <c r="M22" s="13"/>
    </row>
    <row r="23" spans="1:13" ht="14.25">
      <c r="A23" s="13">
        <v>19</v>
      </c>
      <c r="B23" s="13" t="s">
        <v>49</v>
      </c>
      <c r="C23" s="13">
        <v>120.95</v>
      </c>
      <c r="D23" s="13">
        <v>12.9941</v>
      </c>
      <c r="E23" s="13">
        <v>3.6</v>
      </c>
      <c r="F23" s="13">
        <v>0.2601</v>
      </c>
      <c r="G23" s="13">
        <v>1.2418</v>
      </c>
      <c r="H23" s="13">
        <f t="shared" si="0"/>
        <v>0.34494444444444444</v>
      </c>
      <c r="I23" s="13">
        <v>4.0674</v>
      </c>
      <c r="J23" s="13">
        <v>3.5674</v>
      </c>
      <c r="K23" s="13">
        <f t="shared" si="1"/>
        <v>0.31301898553959107</v>
      </c>
      <c r="L23" s="13" t="s">
        <v>128</v>
      </c>
      <c r="M23" s="13"/>
    </row>
    <row r="24" spans="1:13" ht="14.25">
      <c r="A24" s="13">
        <v>20</v>
      </c>
      <c r="B24" s="13" t="s">
        <v>105</v>
      </c>
      <c r="C24" s="13">
        <v>8.003</v>
      </c>
      <c r="D24" s="13">
        <v>4.1623</v>
      </c>
      <c r="E24" s="13"/>
      <c r="F24" s="13">
        <v>0.0586</v>
      </c>
      <c r="G24" s="13">
        <v>0.3826</v>
      </c>
      <c r="H24" s="13"/>
      <c r="I24" s="13">
        <v>0.3826</v>
      </c>
      <c r="J24" s="13">
        <v>0.3826</v>
      </c>
      <c r="K24" s="13">
        <f t="shared" si="1"/>
        <v>0.09192033250846887</v>
      </c>
      <c r="L24" s="13" t="s">
        <v>129</v>
      </c>
      <c r="M24" s="13"/>
    </row>
    <row r="25" spans="1:13" ht="14.25">
      <c r="A25" s="13">
        <v>21</v>
      </c>
      <c r="B25" s="13" t="s">
        <v>107</v>
      </c>
      <c r="C25" s="13">
        <v>51.962</v>
      </c>
      <c r="D25" s="13">
        <v>5.1529</v>
      </c>
      <c r="E25" s="13"/>
      <c r="F25" s="13">
        <v>0.176</v>
      </c>
      <c r="G25" s="13">
        <v>0.773</v>
      </c>
      <c r="H25" s="13"/>
      <c r="I25" s="13">
        <v>0.773</v>
      </c>
      <c r="J25" s="13">
        <v>0.773</v>
      </c>
      <c r="K25" s="13">
        <f t="shared" si="1"/>
        <v>0.15001261425605</v>
      </c>
      <c r="L25" s="13" t="s">
        <v>130</v>
      </c>
      <c r="M25" s="13"/>
    </row>
    <row r="26" spans="1:13" ht="14.25">
      <c r="A26" s="13">
        <v>22</v>
      </c>
      <c r="B26" s="13" t="s">
        <v>109</v>
      </c>
      <c r="C26" s="13">
        <v>109.617</v>
      </c>
      <c r="D26" s="13">
        <v>10.9462</v>
      </c>
      <c r="E26" s="13"/>
      <c r="F26" s="13">
        <v>0.2161</v>
      </c>
      <c r="G26" s="13">
        <v>1.6428</v>
      </c>
      <c r="H26" s="13"/>
      <c r="I26" s="13">
        <v>1.6428</v>
      </c>
      <c r="J26" s="13">
        <v>1.6428</v>
      </c>
      <c r="K26" s="13">
        <f t="shared" si="1"/>
        <v>0.15007947963676893</v>
      </c>
      <c r="L26" s="13" t="s">
        <v>131</v>
      </c>
      <c r="M26" s="13"/>
    </row>
    <row r="27" spans="1:13" ht="14.25">
      <c r="A27" s="13">
        <v>23</v>
      </c>
      <c r="B27" s="13" t="s">
        <v>111</v>
      </c>
      <c r="C27" s="13">
        <v>37.72</v>
      </c>
      <c r="D27" s="13">
        <v>3.96</v>
      </c>
      <c r="E27" s="13"/>
      <c r="F27" s="13">
        <v>0.0806</v>
      </c>
      <c r="G27" s="13">
        <v>0.3889</v>
      </c>
      <c r="H27" s="13"/>
      <c r="I27" s="13">
        <v>0.3889</v>
      </c>
      <c r="J27" s="13">
        <v>0.3889</v>
      </c>
      <c r="K27" s="13">
        <f t="shared" si="1"/>
        <v>0.09820707070707071</v>
      </c>
      <c r="L27" s="13" t="s">
        <v>132</v>
      </c>
      <c r="M27" s="13"/>
    </row>
    <row r="28" spans="1:13" ht="14.25">
      <c r="A28" s="13" t="s">
        <v>51</v>
      </c>
      <c r="B28" s="13"/>
      <c r="C28" s="13">
        <v>2161.249</v>
      </c>
      <c r="D28" s="13">
        <f>SUM(D5:D27)</f>
        <v>348.4068</v>
      </c>
      <c r="E28" s="13">
        <f>SUM(E5:E27)</f>
        <v>51.033600000000014</v>
      </c>
      <c r="F28" s="13">
        <f>SUM(F5:F27)</f>
        <v>6.222300000000001</v>
      </c>
      <c r="G28" s="13">
        <f>SUM(G5:G27)</f>
        <v>23.8151</v>
      </c>
      <c r="H28" s="13">
        <f t="shared" si="0"/>
        <v>0.46665530160521684</v>
      </c>
      <c r="I28" s="13">
        <f>SUM(I5:I27)</f>
        <v>136.4401</v>
      </c>
      <c r="J28" s="13">
        <f>SUM(J5:J27)</f>
        <v>117.5413</v>
      </c>
      <c r="K28" s="13">
        <f t="shared" si="1"/>
        <v>0.3916114725659775</v>
      </c>
      <c r="L28" s="13"/>
      <c r="M28" s="13"/>
    </row>
    <row r="30" spans="2:12" ht="14.25">
      <c r="B30" t="s">
        <v>52</v>
      </c>
      <c r="E30" t="s">
        <v>53</v>
      </c>
      <c r="I30" t="s">
        <v>54</v>
      </c>
      <c r="L30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4.50390625" style="0" customWidth="1"/>
    <col min="2" max="2" width="7.875" style="0" customWidth="1"/>
    <col min="3" max="3" width="7.75390625" style="0" customWidth="1"/>
    <col min="4" max="4" width="8.125" style="0" customWidth="1"/>
    <col min="5" max="5" width="7.875" style="0" customWidth="1"/>
    <col min="6" max="6" width="8.00390625" style="0" customWidth="1"/>
    <col min="7" max="7" width="8.125" style="0" customWidth="1"/>
    <col min="8" max="8" width="7.50390625" style="0" customWidth="1"/>
    <col min="9" max="9" width="8.75390625" style="0" customWidth="1"/>
    <col min="10" max="10" width="8.875" style="0" customWidth="1"/>
    <col min="11" max="11" width="7.25390625" style="0" customWidth="1"/>
    <col min="12" max="12" width="37.50390625" style="0" customWidth="1"/>
  </cols>
  <sheetData>
    <row r="1" spans="1:12" ht="25.5">
      <c r="A1" s="1" t="s">
        <v>133</v>
      </c>
      <c r="B1" s="2"/>
      <c r="C1" s="2"/>
      <c r="D1" s="2"/>
      <c r="E1" s="2"/>
      <c r="F1" s="2"/>
      <c r="G1" s="2"/>
      <c r="L1" s="9" t="s">
        <v>134</v>
      </c>
    </row>
    <row r="2" ht="24.75" customHeight="1">
      <c r="L2" s="10" t="s">
        <v>1</v>
      </c>
    </row>
    <row r="3" spans="1:12" ht="29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/>
      <c r="K3" s="4" t="s">
        <v>11</v>
      </c>
      <c r="L3" s="11" t="s">
        <v>12</v>
      </c>
    </row>
    <row r="4" spans="1:12" ht="22.5">
      <c r="A4" s="3"/>
      <c r="B4" s="3"/>
      <c r="C4" s="3"/>
      <c r="D4" s="3"/>
      <c r="E4" s="3"/>
      <c r="F4" s="3"/>
      <c r="G4" s="3"/>
      <c r="H4" s="4"/>
      <c r="I4" s="4" t="s">
        <v>13</v>
      </c>
      <c r="J4" s="3" t="s">
        <v>14</v>
      </c>
      <c r="K4" s="4"/>
      <c r="L4" s="11"/>
    </row>
    <row r="5" spans="1:12" ht="102" customHeight="1">
      <c r="A5" s="5">
        <v>1</v>
      </c>
      <c r="B5" s="6" t="s">
        <v>15</v>
      </c>
      <c r="C5" s="7">
        <v>123.142</v>
      </c>
      <c r="D5" s="7">
        <v>33.3565</v>
      </c>
      <c r="E5" s="7">
        <v>8.8266</v>
      </c>
      <c r="F5" s="7">
        <v>0.6636</v>
      </c>
      <c r="G5" s="7">
        <v>2.7389</v>
      </c>
      <c r="H5" s="8">
        <f aca="true" t="shared" si="0" ref="H5:H28">G5/E5</f>
        <v>0.3103006820293205</v>
      </c>
      <c r="I5" s="7">
        <v>19.9121</v>
      </c>
      <c r="J5" s="7">
        <v>16.4002</v>
      </c>
      <c r="K5" s="8">
        <f aca="true" t="shared" si="1" ref="K5:K28">I5/D5</f>
        <v>0.5969481210558661</v>
      </c>
      <c r="L5" s="12" t="s">
        <v>135</v>
      </c>
    </row>
    <row r="6" spans="1:12" ht="92.25" customHeight="1">
      <c r="A6" s="5">
        <v>2</v>
      </c>
      <c r="B6" s="6" t="s">
        <v>17</v>
      </c>
      <c r="C6" s="7">
        <v>169.063</v>
      </c>
      <c r="D6" s="7">
        <v>22.4092</v>
      </c>
      <c r="E6" s="7">
        <v>2.48</v>
      </c>
      <c r="F6" s="7">
        <v>0.2417</v>
      </c>
      <c r="G6" s="7">
        <v>1.1729</v>
      </c>
      <c r="H6" s="8">
        <f t="shared" si="0"/>
        <v>0.4729435483870968</v>
      </c>
      <c r="I6" s="7">
        <v>6.5752</v>
      </c>
      <c r="J6" s="7">
        <v>5.5535</v>
      </c>
      <c r="K6" s="8">
        <f t="shared" si="1"/>
        <v>0.29341520446959285</v>
      </c>
      <c r="L6" s="12" t="s">
        <v>136</v>
      </c>
    </row>
    <row r="7" spans="1:12" ht="80.25" customHeight="1">
      <c r="A7" s="5">
        <v>3</v>
      </c>
      <c r="B7" s="6" t="s">
        <v>19</v>
      </c>
      <c r="C7" s="7">
        <v>67.8</v>
      </c>
      <c r="D7" s="7">
        <v>3.6783</v>
      </c>
      <c r="E7" s="7">
        <v>1.36</v>
      </c>
      <c r="F7" s="7">
        <v>0.1377</v>
      </c>
      <c r="G7" s="7">
        <v>0.8066</v>
      </c>
      <c r="H7" s="8">
        <f t="shared" si="0"/>
        <v>0.5930882352941176</v>
      </c>
      <c r="I7" s="7">
        <v>3.4085</v>
      </c>
      <c r="J7" s="7">
        <v>2.9585</v>
      </c>
      <c r="K7" s="8">
        <f t="shared" si="1"/>
        <v>0.9266508985129</v>
      </c>
      <c r="L7" s="12" t="s">
        <v>137</v>
      </c>
    </row>
    <row r="8" spans="1:12" ht="67.5" customHeight="1">
      <c r="A8" s="5">
        <v>4</v>
      </c>
      <c r="B8" s="6" t="s">
        <v>21</v>
      </c>
      <c r="C8" s="7" t="s">
        <v>22</v>
      </c>
      <c r="D8" s="7">
        <v>6.8307</v>
      </c>
      <c r="E8" s="7">
        <v>1.5</v>
      </c>
      <c r="F8" s="7">
        <v>0.0967</v>
      </c>
      <c r="G8" s="7">
        <v>0.6106</v>
      </c>
      <c r="H8" s="8">
        <f t="shared" si="0"/>
        <v>0.4070666666666667</v>
      </c>
      <c r="I8" s="7">
        <v>3.1603</v>
      </c>
      <c r="J8" s="7">
        <v>2.9603</v>
      </c>
      <c r="K8" s="8">
        <f t="shared" si="1"/>
        <v>0.46266122066552473</v>
      </c>
      <c r="L8" s="12" t="s">
        <v>138</v>
      </c>
    </row>
    <row r="9" spans="1:12" ht="103.5" customHeight="1">
      <c r="A9" s="5">
        <v>5</v>
      </c>
      <c r="B9" s="6" t="s">
        <v>24</v>
      </c>
      <c r="C9" s="7">
        <v>158</v>
      </c>
      <c r="D9" s="7">
        <v>29.8</v>
      </c>
      <c r="E9" s="7">
        <v>9.4</v>
      </c>
      <c r="F9" s="7">
        <v>0.7995</v>
      </c>
      <c r="G9" s="7">
        <v>6.2895</v>
      </c>
      <c r="H9" s="8">
        <f t="shared" si="0"/>
        <v>0.6690957446808511</v>
      </c>
      <c r="I9" s="7">
        <v>10.392</v>
      </c>
      <c r="J9" s="7">
        <v>9.092</v>
      </c>
      <c r="K9" s="8">
        <f t="shared" si="1"/>
        <v>0.3487248322147651</v>
      </c>
      <c r="L9" s="12" t="s">
        <v>139</v>
      </c>
    </row>
    <row r="10" spans="1:12" ht="103.5" customHeight="1">
      <c r="A10" s="5">
        <v>6</v>
      </c>
      <c r="B10" s="6" t="s">
        <v>26</v>
      </c>
      <c r="C10" s="7">
        <v>96.1</v>
      </c>
      <c r="D10" s="7">
        <v>19.5835</v>
      </c>
      <c r="E10" s="7">
        <v>4.4</v>
      </c>
      <c r="F10" s="7">
        <v>0.169</v>
      </c>
      <c r="G10" s="7">
        <v>1.2986</v>
      </c>
      <c r="H10" s="8">
        <f t="shared" si="0"/>
        <v>0.2951363636363636</v>
      </c>
      <c r="I10" s="7">
        <v>6.2249</v>
      </c>
      <c r="J10" s="7">
        <v>5.2649</v>
      </c>
      <c r="K10" s="8">
        <f t="shared" si="1"/>
        <v>0.31786452881252075</v>
      </c>
      <c r="L10" s="12" t="s">
        <v>140</v>
      </c>
    </row>
    <row r="11" spans="1:12" ht="30.75" customHeight="1">
      <c r="A11" s="5">
        <v>7</v>
      </c>
      <c r="B11" s="6" t="s">
        <v>28</v>
      </c>
      <c r="C11" s="7">
        <v>64.579</v>
      </c>
      <c r="D11" s="7">
        <v>20.5502</v>
      </c>
      <c r="E11" s="7">
        <v>0.1</v>
      </c>
      <c r="F11" s="7"/>
      <c r="G11" s="7">
        <v>0.0307</v>
      </c>
      <c r="H11" s="8">
        <f t="shared" si="0"/>
        <v>0.307</v>
      </c>
      <c r="I11" s="7">
        <v>0.5052</v>
      </c>
      <c r="J11" s="7">
        <v>0.3572</v>
      </c>
      <c r="K11" s="8">
        <f t="shared" si="1"/>
        <v>0.024583702348395634</v>
      </c>
      <c r="L11" s="12" t="s">
        <v>120</v>
      </c>
    </row>
    <row r="12" spans="1:13" ht="126" customHeight="1">
      <c r="A12" s="5">
        <v>8</v>
      </c>
      <c r="B12" s="6" t="s">
        <v>30</v>
      </c>
      <c r="C12" s="7">
        <v>98.855</v>
      </c>
      <c r="D12" s="7">
        <v>11.4663</v>
      </c>
      <c r="E12" s="7">
        <v>1.75</v>
      </c>
      <c r="F12" s="7">
        <v>0.525</v>
      </c>
      <c r="G12" s="7">
        <v>1.7364</v>
      </c>
      <c r="H12" s="8">
        <f t="shared" si="0"/>
        <v>0.9922285714285713</v>
      </c>
      <c r="I12" s="7">
        <v>8.9979</v>
      </c>
      <c r="J12" s="7">
        <v>8.1855</v>
      </c>
      <c r="K12" s="8">
        <f t="shared" si="1"/>
        <v>0.7847256743674943</v>
      </c>
      <c r="L12" s="12" t="s">
        <v>141</v>
      </c>
      <c r="M12">
        <v>0.15</v>
      </c>
    </row>
    <row r="13" spans="1:12" ht="102.75" customHeight="1">
      <c r="A13" s="5">
        <v>9</v>
      </c>
      <c r="B13" s="6" t="s">
        <v>32</v>
      </c>
      <c r="C13" s="7">
        <v>119.532</v>
      </c>
      <c r="D13" s="7">
        <v>22.2835</v>
      </c>
      <c r="E13" s="7">
        <v>5.2</v>
      </c>
      <c r="F13" s="7">
        <v>0.1948</v>
      </c>
      <c r="G13" s="7">
        <v>2.6365</v>
      </c>
      <c r="H13" s="8">
        <f t="shared" si="0"/>
        <v>0.5070192307692307</v>
      </c>
      <c r="I13" s="7">
        <v>8.7653</v>
      </c>
      <c r="J13" s="7">
        <v>6.9761</v>
      </c>
      <c r="K13" s="8">
        <f t="shared" si="1"/>
        <v>0.39335382682253683</v>
      </c>
      <c r="L13" s="12" t="s">
        <v>142</v>
      </c>
    </row>
    <row r="14" spans="1:12" ht="105" customHeight="1">
      <c r="A14" s="5">
        <v>10</v>
      </c>
      <c r="B14" s="6" t="s">
        <v>34</v>
      </c>
      <c r="C14" s="7">
        <v>37</v>
      </c>
      <c r="D14" s="7">
        <v>5.61</v>
      </c>
      <c r="E14" s="7">
        <v>1.2</v>
      </c>
      <c r="F14" s="7">
        <v>0.0307</v>
      </c>
      <c r="G14" s="7">
        <v>0.3053</v>
      </c>
      <c r="H14" s="8">
        <f t="shared" si="0"/>
        <v>0.2544166666666667</v>
      </c>
      <c r="I14" s="7">
        <v>2.2822</v>
      </c>
      <c r="J14" s="7">
        <v>1.8822</v>
      </c>
      <c r="K14" s="8">
        <f t="shared" si="1"/>
        <v>0.40680926916221033</v>
      </c>
      <c r="L14" s="12" t="s">
        <v>143</v>
      </c>
    </row>
    <row r="15" spans="1:12" ht="107.25" customHeight="1">
      <c r="A15" s="5">
        <v>11</v>
      </c>
      <c r="B15" s="6" t="s">
        <v>36</v>
      </c>
      <c r="C15" s="7">
        <v>99.253</v>
      </c>
      <c r="D15" s="7">
        <v>25.7759</v>
      </c>
      <c r="E15" s="7">
        <v>3.2</v>
      </c>
      <c r="F15" s="7">
        <v>0.1414</v>
      </c>
      <c r="G15" s="7">
        <v>1.7742</v>
      </c>
      <c r="H15" s="8">
        <f t="shared" si="0"/>
        <v>0.5544374999999999</v>
      </c>
      <c r="I15" s="7">
        <v>12.6414</v>
      </c>
      <c r="J15" s="7">
        <v>11.5414</v>
      </c>
      <c r="K15" s="8">
        <f t="shared" si="1"/>
        <v>0.4904348635741138</v>
      </c>
      <c r="L15" s="12" t="s">
        <v>144</v>
      </c>
    </row>
    <row r="16" spans="1:12" ht="70.5" customHeight="1">
      <c r="A16" s="5">
        <v>12</v>
      </c>
      <c r="B16" s="6" t="s">
        <v>38</v>
      </c>
      <c r="C16" s="7">
        <v>103.14</v>
      </c>
      <c r="D16" s="7">
        <v>21.42</v>
      </c>
      <c r="E16" s="7">
        <v>1.9</v>
      </c>
      <c r="F16" s="7">
        <v>0.2692</v>
      </c>
      <c r="G16" s="7">
        <v>1.0227</v>
      </c>
      <c r="H16" s="8">
        <f t="shared" si="0"/>
        <v>0.5382631578947369</v>
      </c>
      <c r="I16" s="7">
        <v>15.2189</v>
      </c>
      <c r="J16" s="7">
        <v>13.0705</v>
      </c>
      <c r="K16" s="8">
        <f t="shared" si="1"/>
        <v>0.7104995331465919</v>
      </c>
      <c r="L16" s="12" t="s">
        <v>145</v>
      </c>
    </row>
    <row r="17" spans="1:12" ht="83.25" customHeight="1">
      <c r="A17" s="5">
        <v>13</v>
      </c>
      <c r="B17" s="6" t="s">
        <v>40</v>
      </c>
      <c r="C17" s="7">
        <v>143</v>
      </c>
      <c r="D17" s="7">
        <v>41.92</v>
      </c>
      <c r="E17" s="7">
        <v>2.7</v>
      </c>
      <c r="F17" s="7">
        <v>0.2417</v>
      </c>
      <c r="G17" s="7">
        <v>1.1416</v>
      </c>
      <c r="H17" s="8">
        <f t="shared" si="0"/>
        <v>0.42281481481481475</v>
      </c>
      <c r="I17" s="7">
        <v>3.2856</v>
      </c>
      <c r="J17" s="7">
        <v>2.6136</v>
      </c>
      <c r="K17" s="8">
        <f t="shared" si="1"/>
        <v>0.07837786259541984</v>
      </c>
      <c r="L17" s="12" t="s">
        <v>146</v>
      </c>
    </row>
    <row r="18" spans="1:12" ht="23.25" customHeight="1">
      <c r="A18" s="5">
        <v>14</v>
      </c>
      <c r="B18" s="6" t="s">
        <v>42</v>
      </c>
      <c r="C18" s="7">
        <v>134.308</v>
      </c>
      <c r="D18" s="7">
        <v>10.3895</v>
      </c>
      <c r="E18" s="7">
        <v>0.2712</v>
      </c>
      <c r="F18" s="7">
        <v>0.031</v>
      </c>
      <c r="G18" s="7">
        <v>0.0825</v>
      </c>
      <c r="H18" s="8">
        <f t="shared" si="0"/>
        <v>0.30420353982300885</v>
      </c>
      <c r="I18" s="7">
        <v>6.6428</v>
      </c>
      <c r="J18" s="7">
        <v>5.6711</v>
      </c>
      <c r="K18" s="8">
        <f t="shared" si="1"/>
        <v>0.6393762933731171</v>
      </c>
      <c r="L18" s="12" t="s">
        <v>101</v>
      </c>
    </row>
    <row r="19" spans="1:12" ht="21.75" customHeight="1">
      <c r="A19" s="5">
        <v>15</v>
      </c>
      <c r="B19" s="6" t="s">
        <v>44</v>
      </c>
      <c r="C19" s="7">
        <v>72.441</v>
      </c>
      <c r="D19" s="7">
        <v>7.968</v>
      </c>
      <c r="E19" s="7">
        <v>0.1365</v>
      </c>
      <c r="F19" s="7"/>
      <c r="G19" s="7"/>
      <c r="H19" s="8">
        <f t="shared" si="0"/>
        <v>0</v>
      </c>
      <c r="I19" s="7">
        <v>5.4314</v>
      </c>
      <c r="J19" s="7">
        <v>4.7521</v>
      </c>
      <c r="K19" s="8">
        <f t="shared" si="1"/>
        <v>0.6816516064257028</v>
      </c>
      <c r="L19" s="12" t="s">
        <v>43</v>
      </c>
    </row>
    <row r="20" spans="1:12" ht="90.75" customHeight="1">
      <c r="A20" s="5">
        <v>16</v>
      </c>
      <c r="B20" s="6" t="s">
        <v>45</v>
      </c>
      <c r="C20" s="7">
        <v>80.771</v>
      </c>
      <c r="D20" s="7">
        <v>6.5763</v>
      </c>
      <c r="E20" s="7">
        <v>2.9093</v>
      </c>
      <c r="F20" s="7">
        <v>0.731</v>
      </c>
      <c r="G20" s="7">
        <v>1.9639</v>
      </c>
      <c r="H20" s="8">
        <f t="shared" si="0"/>
        <v>0.6750421063486062</v>
      </c>
      <c r="I20" s="7">
        <v>4.3385</v>
      </c>
      <c r="J20" s="7">
        <v>3.8042</v>
      </c>
      <c r="K20" s="8">
        <f t="shared" si="1"/>
        <v>0.6597174703100528</v>
      </c>
      <c r="L20" s="12" t="s">
        <v>147</v>
      </c>
    </row>
    <row r="21" spans="1:12" ht="21.75" customHeight="1">
      <c r="A21" s="5">
        <v>17</v>
      </c>
      <c r="B21" s="6" t="s">
        <v>47</v>
      </c>
      <c r="C21" s="7">
        <v>150.981</v>
      </c>
      <c r="D21" s="7">
        <v>11.8069</v>
      </c>
      <c r="E21" s="7">
        <v>0.08</v>
      </c>
      <c r="F21" s="7">
        <v>0.0243</v>
      </c>
      <c r="G21" s="7">
        <v>0.0724</v>
      </c>
      <c r="H21" s="8">
        <f t="shared" si="0"/>
        <v>0.905</v>
      </c>
      <c r="I21" s="7">
        <v>8.753</v>
      </c>
      <c r="J21" s="7">
        <v>7.7405</v>
      </c>
      <c r="K21" s="8">
        <f t="shared" si="1"/>
        <v>0.7413461619900228</v>
      </c>
      <c r="L21" s="12" t="s">
        <v>103</v>
      </c>
    </row>
    <row r="22" spans="1:12" ht="19.5" customHeight="1">
      <c r="A22" s="5">
        <v>18</v>
      </c>
      <c r="B22" s="6" t="s">
        <v>48</v>
      </c>
      <c r="C22" s="7">
        <v>106.672</v>
      </c>
      <c r="D22" s="7">
        <v>9.7665</v>
      </c>
      <c r="E22" s="7">
        <v>0.02</v>
      </c>
      <c r="F22" s="7"/>
      <c r="G22" s="7"/>
      <c r="H22" s="8">
        <f t="shared" si="0"/>
        <v>0</v>
      </c>
      <c r="I22" s="7">
        <v>6.9475</v>
      </c>
      <c r="J22" s="7">
        <v>6.1101</v>
      </c>
      <c r="K22" s="8">
        <f t="shared" si="1"/>
        <v>0.711360262120514</v>
      </c>
      <c r="L22" s="12" t="s">
        <v>43</v>
      </c>
    </row>
    <row r="23" spans="1:12" ht="84" customHeight="1">
      <c r="A23" s="5">
        <v>19</v>
      </c>
      <c r="B23" s="6" t="s">
        <v>49</v>
      </c>
      <c r="C23" s="7">
        <v>120.95</v>
      </c>
      <c r="D23" s="7">
        <v>12.9941</v>
      </c>
      <c r="E23" s="7">
        <v>3.6</v>
      </c>
      <c r="F23" s="7">
        <v>0.2147</v>
      </c>
      <c r="G23" s="7">
        <v>1.4565</v>
      </c>
      <c r="H23" s="8">
        <f t="shared" si="0"/>
        <v>0.4045833333333333</v>
      </c>
      <c r="I23" s="7">
        <v>4.2821</v>
      </c>
      <c r="J23" s="7">
        <v>3.7821</v>
      </c>
      <c r="K23" s="8">
        <f t="shared" si="1"/>
        <v>0.32954186900208554</v>
      </c>
      <c r="L23" s="12" t="s">
        <v>148</v>
      </c>
    </row>
    <row r="24" spans="1:12" ht="32.25" customHeight="1">
      <c r="A24" s="5">
        <v>20</v>
      </c>
      <c r="B24" s="6" t="s">
        <v>105</v>
      </c>
      <c r="C24" s="7">
        <v>8.003</v>
      </c>
      <c r="D24" s="7">
        <v>4.1623</v>
      </c>
      <c r="E24" s="7"/>
      <c r="F24" s="7">
        <v>0.0982</v>
      </c>
      <c r="G24" s="7">
        <v>0.4808</v>
      </c>
      <c r="H24" s="8"/>
      <c r="I24" s="7">
        <v>0.4808</v>
      </c>
      <c r="J24" s="7">
        <v>0.4808</v>
      </c>
      <c r="K24" s="8">
        <f t="shared" si="1"/>
        <v>0.1155130576844533</v>
      </c>
      <c r="L24" s="12" t="s">
        <v>149</v>
      </c>
    </row>
    <row r="25" spans="1:12" ht="79.5" customHeight="1">
      <c r="A25" s="5">
        <v>21</v>
      </c>
      <c r="B25" s="6" t="s">
        <v>107</v>
      </c>
      <c r="C25" s="7">
        <v>51.962</v>
      </c>
      <c r="D25" s="7">
        <v>5.1529</v>
      </c>
      <c r="E25" s="7"/>
      <c r="F25" s="7">
        <v>0.1408</v>
      </c>
      <c r="G25" s="7">
        <v>0.9138</v>
      </c>
      <c r="H25" s="8"/>
      <c r="I25" s="7">
        <v>0.9138</v>
      </c>
      <c r="J25" s="7">
        <v>0.9138</v>
      </c>
      <c r="K25" s="8">
        <f t="shared" si="1"/>
        <v>0.177337033515108</v>
      </c>
      <c r="L25" s="12" t="s">
        <v>150</v>
      </c>
    </row>
    <row r="26" spans="1:12" ht="72" customHeight="1">
      <c r="A26" s="5">
        <v>22</v>
      </c>
      <c r="B26" s="6" t="s">
        <v>109</v>
      </c>
      <c r="C26" s="7">
        <v>109.617</v>
      </c>
      <c r="D26" s="7">
        <v>10.9462</v>
      </c>
      <c r="E26" s="7"/>
      <c r="F26" s="7">
        <v>0.1681</v>
      </c>
      <c r="G26" s="7">
        <v>1.8109</v>
      </c>
      <c r="H26" s="8"/>
      <c r="I26" s="7">
        <v>1.8109</v>
      </c>
      <c r="J26" s="7">
        <v>1.8109</v>
      </c>
      <c r="K26" s="8">
        <f t="shared" si="1"/>
        <v>0.16543640715499444</v>
      </c>
      <c r="L26" s="12" t="s">
        <v>151</v>
      </c>
    </row>
    <row r="27" spans="1:12" ht="57.75" customHeight="1">
      <c r="A27" s="5">
        <v>23</v>
      </c>
      <c r="B27" s="6" t="s">
        <v>111</v>
      </c>
      <c r="C27" s="7">
        <v>37.72</v>
      </c>
      <c r="D27" s="7">
        <v>3.96</v>
      </c>
      <c r="E27" s="7"/>
      <c r="F27" s="7">
        <v>0.118</v>
      </c>
      <c r="G27" s="7">
        <v>0.5069</v>
      </c>
      <c r="H27" s="8"/>
      <c r="I27" s="7">
        <v>0.5069</v>
      </c>
      <c r="J27" s="7">
        <v>0.5069</v>
      </c>
      <c r="K27" s="8">
        <f t="shared" si="1"/>
        <v>0.1280050505050505</v>
      </c>
      <c r="L27" s="12" t="s">
        <v>152</v>
      </c>
    </row>
    <row r="28" spans="1:12" ht="25.5" customHeight="1">
      <c r="A28" s="6" t="s">
        <v>51</v>
      </c>
      <c r="B28" s="6"/>
      <c r="C28" s="7">
        <v>2161.249</v>
      </c>
      <c r="D28" s="7">
        <f>SUM(D5:D27)</f>
        <v>348.4068</v>
      </c>
      <c r="E28" s="7">
        <f>SUM(E5:E27)</f>
        <v>51.033600000000014</v>
      </c>
      <c r="F28" s="7">
        <f>SUM(F5:F27)</f>
        <v>5.0371</v>
      </c>
      <c r="G28" s="7">
        <f>SUM(G5:G27)</f>
        <v>28.852199999999996</v>
      </c>
      <c r="H28" s="8">
        <f t="shared" si="0"/>
        <v>0.5653569413092548</v>
      </c>
      <c r="I28" s="7">
        <f>SUM(I5:I27)</f>
        <v>141.47719999999998</v>
      </c>
      <c r="J28" s="7">
        <f>SUM(J5:J27)</f>
        <v>122.42839999999998</v>
      </c>
      <c r="K28" s="8">
        <f t="shared" si="1"/>
        <v>0.40606899750521513</v>
      </c>
      <c r="L28" s="12"/>
    </row>
    <row r="30" spans="2:12" ht="14.25">
      <c r="B30" t="s">
        <v>52</v>
      </c>
      <c r="E30" t="s">
        <v>53</v>
      </c>
      <c r="I30" t="s">
        <v>54</v>
      </c>
      <c r="L30" t="s">
        <v>55</v>
      </c>
    </row>
  </sheetData>
  <sheetProtection/>
  <mergeCells count="11"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Erica</cp:lastModifiedBy>
  <cp:lastPrinted>2020-09-10T02:43:28Z</cp:lastPrinted>
  <dcterms:created xsi:type="dcterms:W3CDTF">2020-08-05T01:11:16Z</dcterms:created>
  <dcterms:modified xsi:type="dcterms:W3CDTF">2020-09-18T03:07:14Z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